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Innovation And Industry Support/CriticalMass/03. Administrative Details/"/>
    </mc:Choice>
  </mc:AlternateContent>
  <xr:revisionPtr revIDLastSave="0" documentId="8_{C3309050-7FB5-4518-A2FA-ED3141E2DA26}" xr6:coauthVersionLast="47" xr6:coauthVersionMax="47" xr10:uidLastSave="{00000000-0000-0000-0000-000000000000}"/>
  <bookViews>
    <workbookView xWindow="75" yWindow="-16320" windowWidth="29040" windowHeight="15720" tabRatio="667" xr2:uid="{00000000-000D-0000-FFFF-FFFF00000000}"/>
  </bookViews>
  <sheets>
    <sheet name="Cover Sheet" sheetId="1" r:id="rId1"/>
    <sheet name="Progress Report" sheetId="39" state="hidden" r:id="rId2"/>
    <sheet name="Budget Report" sheetId="45" state="hidden" r:id="rId3"/>
    <sheet name="MetricList" sheetId="9" state="hidden" r:id="rId4"/>
    <sheet name="Invoice 1 (MS #)" sheetId="2" r:id="rId5"/>
    <sheet name="Invoice 2 (MS #)" sheetId="24" r:id="rId6"/>
    <sheet name="ERP assessment (Invoice 2)" sheetId="46" r:id="rId7"/>
    <sheet name="Invoice 3 (MS #)" sheetId="31" r:id="rId8"/>
    <sheet name="Invoice 4 (MS #)" sheetId="32" r:id="rId9"/>
    <sheet name="Invoice 5 (MS #)" sheetId="33" r:id="rId10"/>
    <sheet name="Invoice 6 (MS #)" sheetId="34" r:id="rId11"/>
    <sheet name="Invoice 7 (MS #)" sheetId="36" r:id="rId12"/>
    <sheet name="Invoice 8 (MS #)" sheetId="3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7" l="1"/>
  <c r="D7" i="36"/>
  <c r="D7" i="34"/>
  <c r="C8" i="34"/>
  <c r="D8" i="34"/>
  <c r="D7" i="33"/>
  <c r="D11" i="32"/>
  <c r="D10" i="32"/>
  <c r="D9" i="32"/>
  <c r="D8" i="32"/>
  <c r="D7" i="32"/>
  <c r="C12" i="1"/>
  <c r="D3" i="24"/>
  <c r="D3" i="31" s="1"/>
  <c r="D3" i="32" s="1"/>
  <c r="D3" i="33" l="1"/>
  <c r="D3" i="34" s="1"/>
  <c r="D3" i="36" s="1"/>
  <c r="D3" i="37" s="1"/>
  <c r="D11" i="24" l="1"/>
  <c r="D10" i="24"/>
  <c r="D9" i="24"/>
  <c r="D8" i="24"/>
  <c r="D7" i="24"/>
  <c r="D6" i="24"/>
  <c r="D5" i="24"/>
  <c r="D4" i="24"/>
  <c r="D4" i="31" s="1"/>
  <c r="D4" i="32" l="1"/>
  <c r="D4" i="33" s="1"/>
  <c r="D4" i="34" s="1"/>
  <c r="D4" i="36" s="1"/>
  <c r="D4" i="37" s="1"/>
  <c r="D5" i="31"/>
  <c r="D5" i="32" s="1"/>
  <c r="D5" i="33" s="1"/>
  <c r="D5" i="34" s="1"/>
  <c r="D5" i="36" s="1"/>
  <c r="D5" i="37" s="1"/>
  <c r="D6" i="31"/>
  <c r="D6" i="32" s="1"/>
  <c r="D6" i="33" s="1"/>
  <c r="D6" i="34" s="1"/>
  <c r="D6" i="36" s="1"/>
  <c r="D6" i="37" s="1"/>
  <c r="D8" i="31"/>
  <c r="D9" i="33" s="1"/>
  <c r="D9" i="34" s="1"/>
  <c r="D9" i="36" s="1"/>
  <c r="D9" i="37" s="1"/>
  <c r="D7" i="31"/>
  <c r="D8" i="33" s="1"/>
  <c r="D8" i="36" s="1"/>
  <c r="D8" i="37" s="1"/>
  <c r="D9" i="31"/>
  <c r="D10" i="33" s="1"/>
  <c r="D10" i="34" s="1"/>
  <c r="D10" i="36" s="1"/>
  <c r="D10" i="37" s="1"/>
  <c r="D10" i="31"/>
  <c r="D11" i="33" s="1"/>
  <c r="D11" i="34" s="1"/>
  <c r="D11" i="36" s="1"/>
  <c r="D11" i="37" s="1"/>
  <c r="D11" i="31"/>
  <c r="C11" i="37"/>
  <c r="C10" i="37"/>
  <c r="C9" i="37"/>
  <c r="C8" i="37"/>
  <c r="C6" i="37"/>
  <c r="C5" i="37"/>
  <c r="C4" i="37"/>
  <c r="C3" i="37"/>
  <c r="C11" i="36"/>
  <c r="C10" i="36"/>
  <c r="C9" i="36"/>
  <c r="C8" i="36"/>
  <c r="C6" i="36"/>
  <c r="C5" i="36"/>
  <c r="C4" i="36"/>
  <c r="C3" i="36"/>
  <c r="C11" i="34"/>
  <c r="C10" i="34"/>
  <c r="C9" i="34"/>
  <c r="C6" i="34"/>
  <c r="C5" i="34"/>
  <c r="C4" i="34"/>
  <c r="C3" i="34"/>
  <c r="C11" i="33"/>
  <c r="C10" i="33"/>
  <c r="C9" i="33"/>
  <c r="C8" i="33"/>
  <c r="C6" i="33"/>
  <c r="C5" i="33"/>
  <c r="C4" i="33"/>
  <c r="C3" i="33"/>
  <c r="C11" i="32"/>
  <c r="C10" i="32"/>
  <c r="C9" i="32"/>
  <c r="C8" i="32"/>
  <c r="C6" i="32"/>
  <c r="C5" i="32"/>
  <c r="C4" i="32"/>
  <c r="C3" i="32"/>
  <c r="C11" i="31"/>
  <c r="C10" i="31"/>
  <c r="C9" i="31"/>
  <c r="C8" i="31"/>
  <c r="C6" i="31"/>
  <c r="C5" i="31"/>
  <c r="C4" i="31"/>
  <c r="C3" i="31"/>
  <c r="C11" i="24"/>
  <c r="C10" i="24"/>
  <c r="C4" i="24"/>
  <c r="C11" i="1" l="1"/>
  <c r="B3" i="9"/>
  <c r="H21" i="9" s="1"/>
  <c r="B13" i="33" s="1"/>
  <c r="C5" i="24"/>
  <c r="C6" i="24"/>
  <c r="C8" i="24"/>
  <c r="C9" i="24"/>
  <c r="C3" i="24"/>
  <c r="B13" i="9"/>
  <c r="B12" i="9"/>
  <c r="B11" i="9"/>
  <c r="B10" i="9"/>
  <c r="B9" i="9"/>
  <c r="B8" i="9"/>
  <c r="B7" i="9"/>
  <c r="B6" i="9"/>
  <c r="B5" i="9"/>
  <c r="B4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H9" i="9" l="1"/>
  <c r="H17" i="9"/>
  <c r="H16" i="9"/>
  <c r="H12" i="9"/>
  <c r="H18" i="9"/>
  <c r="H19" i="9"/>
  <c r="H20" i="9"/>
  <c r="H13" i="9"/>
  <c r="H8" i="9"/>
  <c r="B20" i="2"/>
  <c r="H4" i="9"/>
  <c r="H23" i="9"/>
  <c r="B22" i="2" s="1"/>
  <c r="B13" i="36"/>
  <c r="B13" i="32"/>
  <c r="B13" i="31"/>
  <c r="B13" i="34"/>
  <c r="B13" i="24"/>
  <c r="B13" i="37"/>
  <c r="H22" i="9"/>
  <c r="H15" i="9"/>
  <c r="H11" i="9"/>
  <c r="H7" i="9"/>
  <c r="H5" i="9"/>
  <c r="H3" i="9"/>
  <c r="H14" i="9"/>
  <c r="H10" i="9"/>
  <c r="H6" i="9"/>
  <c r="K12" i="39"/>
  <c r="E17" i="39"/>
  <c r="D12" i="45"/>
  <c r="G19" i="45"/>
  <c r="F16" i="39"/>
  <c r="H8" i="39"/>
  <c r="G13" i="45"/>
  <c r="K9" i="39"/>
  <c r="D6" i="39"/>
  <c r="D6" i="45"/>
  <c r="I7" i="39"/>
  <c r="D11" i="39"/>
  <c r="G17" i="45"/>
  <c r="G16" i="45"/>
  <c r="I16" i="39"/>
  <c r="D16" i="45"/>
  <c r="I18" i="39"/>
  <c r="E18" i="39"/>
  <c r="G19" i="39"/>
  <c r="E13" i="39"/>
  <c r="D14" i="39"/>
  <c r="D8" i="45"/>
  <c r="J19" i="39"/>
  <c r="H5" i="39"/>
  <c r="H10" i="39"/>
  <c r="D9" i="39"/>
  <c r="J10" i="39"/>
  <c r="G9" i="39"/>
  <c r="F17" i="39"/>
  <c r="D7" i="39"/>
  <c r="E5" i="39"/>
  <c r="G8" i="45"/>
  <c r="F6" i="39"/>
  <c r="G15" i="39"/>
  <c r="H13" i="39"/>
  <c r="K10" i="39"/>
  <c r="D13" i="39"/>
  <c r="F14" i="39"/>
  <c r="F19" i="39"/>
  <c r="D12" i="39"/>
  <c r="D19" i="45"/>
  <c r="I11" i="39"/>
  <c r="D13" i="45"/>
  <c r="K19" i="39"/>
  <c r="F13" i="39"/>
  <c r="H11" i="39"/>
  <c r="K15" i="39"/>
  <c r="K13" i="39"/>
  <c r="D18" i="45"/>
  <c r="F7" i="39"/>
  <c r="H14" i="39"/>
  <c r="J6" i="39"/>
  <c r="I14" i="39"/>
  <c r="F10" i="39"/>
  <c r="D14" i="45"/>
  <c r="D5" i="45"/>
  <c r="I8" i="39"/>
  <c r="E8" i="39"/>
  <c r="E12" i="39"/>
  <c r="I13" i="39"/>
  <c r="D17" i="39"/>
  <c r="K7" i="39"/>
  <c r="J7" i="39"/>
  <c r="D9" i="45"/>
  <c r="G9" i="45"/>
  <c r="I6" i="39"/>
  <c r="D10" i="45"/>
  <c r="E19" i="39"/>
  <c r="J16" i="39"/>
  <c r="J8" i="39"/>
  <c r="E14" i="39"/>
  <c r="G12" i="45"/>
  <c r="G11" i="39"/>
  <c r="G10" i="45"/>
  <c r="G18" i="45"/>
  <c r="D8" i="39"/>
  <c r="E16" i="39"/>
  <c r="K5" i="39"/>
  <c r="F11" i="39"/>
  <c r="D15" i="45"/>
  <c r="J11" i="39"/>
  <c r="D17" i="45"/>
  <c r="G18" i="39"/>
  <c r="H12" i="39"/>
  <c r="G17" i="39"/>
  <c r="I17" i="39"/>
  <c r="H19" i="39"/>
  <c r="H6" i="39"/>
  <c r="D19" i="39"/>
  <c r="H18" i="39"/>
  <c r="K17" i="39"/>
  <c r="D11" i="45"/>
  <c r="E15" i="39"/>
  <c r="K16" i="39"/>
  <c r="D5" i="39"/>
  <c r="D15" i="39"/>
  <c r="E7" i="39"/>
  <c r="D16" i="39"/>
  <c r="J12" i="39"/>
  <c r="F15" i="39"/>
  <c r="J14" i="39"/>
  <c r="G6" i="39"/>
  <c r="G8" i="39"/>
  <c r="J5" i="39"/>
  <c r="G16" i="39"/>
  <c r="K18" i="39"/>
  <c r="E9" i="39"/>
  <c r="J9" i="39"/>
  <c r="G15" i="45"/>
  <c r="H9" i="39"/>
  <c r="J18" i="39"/>
  <c r="K6" i="39"/>
  <c r="E11" i="39"/>
  <c r="J17" i="39"/>
  <c r="H16" i="39"/>
  <c r="G7" i="39"/>
  <c r="G12" i="39"/>
  <c r="G14" i="39"/>
  <c r="H7" i="39"/>
  <c r="I19" i="39"/>
  <c r="G13" i="39"/>
  <c r="D10" i="39"/>
  <c r="G14" i="45"/>
  <c r="K14" i="39"/>
  <c r="G10" i="39"/>
  <c r="E6" i="39"/>
  <c r="F18" i="39"/>
  <c r="G5" i="39"/>
  <c r="H15" i="39"/>
  <c r="I9" i="39"/>
  <c r="F5" i="39"/>
  <c r="D18" i="39"/>
  <c r="K8" i="39"/>
  <c r="D7" i="45"/>
  <c r="F8" i="39"/>
  <c r="I5" i="39"/>
  <c r="J15" i="39"/>
  <c r="G7" i="45"/>
  <c r="J13" i="39"/>
  <c r="G11" i="45"/>
  <c r="H17" i="39"/>
  <c r="I12" i="39"/>
  <c r="I15" i="39"/>
  <c r="F9" i="39"/>
  <c r="G5" i="45"/>
  <c r="G6" i="45"/>
  <c r="K11" i="39"/>
  <c r="I10" i="39"/>
  <c r="F12" i="39"/>
  <c r="E10" i="39"/>
  <c r="H15" i="45" l="1"/>
  <c r="H16" i="45"/>
  <c r="H17" i="45"/>
  <c r="H7" i="45"/>
  <c r="H9" i="45"/>
  <c r="H18" i="45"/>
  <c r="H8" i="45"/>
  <c r="E17" i="45"/>
  <c r="E16" i="45"/>
  <c r="E14" i="45"/>
  <c r="E6" i="45"/>
  <c r="E13" i="45"/>
  <c r="E12" i="45"/>
  <c r="E5" i="45"/>
  <c r="E9" i="45"/>
  <c r="E11" i="45"/>
  <c r="E15" i="45"/>
  <c r="E19" i="45"/>
  <c r="E10" i="45"/>
  <c r="E7" i="45"/>
  <c r="E18" i="45"/>
  <c r="E8" i="45"/>
  <c r="H11" i="45"/>
  <c r="H6" i="45"/>
  <c r="H12" i="45"/>
  <c r="H5" i="45"/>
  <c r="H10" i="45"/>
  <c r="H19" i="45"/>
  <c r="H13" i="45"/>
  <c r="H14" i="45"/>
  <c r="F11" i="45" l="1"/>
  <c r="I11" i="45"/>
  <c r="F9" i="45"/>
  <c r="I9" i="45"/>
  <c r="F5" i="45"/>
  <c r="I5" i="45"/>
  <c r="F12" i="45"/>
  <c r="I12" i="45"/>
  <c r="F13" i="45"/>
  <c r="I13" i="45"/>
  <c r="F6" i="45"/>
  <c r="I6" i="45"/>
  <c r="I14" i="45"/>
  <c r="F14" i="45"/>
  <c r="F16" i="45"/>
  <c r="I16" i="45"/>
  <c r="I17" i="45"/>
  <c r="F17" i="45"/>
  <c r="I8" i="45"/>
  <c r="F8" i="45"/>
  <c r="F18" i="45"/>
  <c r="I18" i="45"/>
  <c r="F7" i="45"/>
  <c r="I7" i="45"/>
  <c r="I10" i="45"/>
  <c r="F10" i="45"/>
  <c r="I19" i="45"/>
  <c r="F19" i="45"/>
  <c r="F15" i="45"/>
  <c r="I15" i="45"/>
</calcChain>
</file>

<file path=xl/sharedStrings.xml><?xml version="1.0" encoding="utf-8"?>
<sst xmlns="http://schemas.openxmlformats.org/spreadsheetml/2006/main" count="296" uniqueCount="133">
  <si>
    <t>CriticalMass Metrics</t>
  </si>
  <si>
    <t>Awardee:</t>
  </si>
  <si>
    <t>Project Title:</t>
  </si>
  <si>
    <t>MassCEC Grant Amount:</t>
  </si>
  <si>
    <t>Total Cost Share:</t>
  </si>
  <si>
    <t>Total Project Budget:</t>
  </si>
  <si>
    <t>Cost Share %:</t>
  </si>
  <si>
    <t>Please fill in green cells as applicable</t>
  </si>
  <si>
    <t>Instructions</t>
  </si>
  <si>
    <r>
      <t>At the submission of each invoice, please fill out the metrics in the</t>
    </r>
    <r>
      <rPr>
        <b/>
        <u/>
        <sz val="11"/>
        <color rgb="FF92D050"/>
        <rFont val="Calibri"/>
        <family val="2"/>
        <scheme val="minor"/>
      </rPr>
      <t xml:space="preserve"> </t>
    </r>
    <r>
      <rPr>
        <b/>
        <i/>
        <u/>
        <sz val="11"/>
        <color theme="9"/>
        <rFont val="Calibri"/>
        <family val="2"/>
        <scheme val="minor"/>
      </rPr>
      <t>green boxes only</t>
    </r>
    <r>
      <rPr>
        <sz val="11"/>
        <color theme="1"/>
        <rFont val="Calibri"/>
        <family val="2"/>
        <scheme val="minor"/>
      </rPr>
      <t xml:space="preserve"> in the occresponding invoice tab. Refer to the glossary below for definitions. </t>
    </r>
  </si>
  <si>
    <t>All metrics refer specifically to the technology that was awarded under CriticalMass (we understand this is not always possible to parse out, but please do your best whererver possible)</t>
  </si>
  <si>
    <r>
      <rPr>
        <b/>
        <sz val="11"/>
        <color theme="1"/>
        <rFont val="Calibri"/>
        <family val="2"/>
        <scheme val="minor"/>
      </rPr>
      <t>"</t>
    </r>
    <r>
      <rPr>
        <b/>
        <sz val="11"/>
        <color theme="1"/>
        <rFont val="Symbol"/>
        <family val="1"/>
        <charset val="2"/>
      </rPr>
      <t xml:space="preserve">D </t>
    </r>
    <r>
      <rPr>
        <b/>
        <sz val="11"/>
        <color theme="1"/>
        <rFont val="Calibri"/>
        <family val="2"/>
        <scheme val="minor"/>
      </rPr>
      <t>(Current Period)"</t>
    </r>
    <r>
      <rPr>
        <sz val="11"/>
        <color theme="1"/>
        <rFont val="Calibri"/>
        <family val="2"/>
        <scheme val="minor"/>
      </rPr>
      <t xml:space="preserve"> numbers should show changes that occurred since the last invoice</t>
    </r>
  </si>
  <si>
    <t>"Cumulative" numbers represent the cumulative total since the start of the CriticalMass project; these totals are auto-populated. Please do not overwrite your previous answers as these have been preserved for MassCEC reference as we continue to monitor the progress of your product/company.</t>
  </si>
  <si>
    <t>Glossary</t>
  </si>
  <si>
    <r>
      <rPr>
        <sz val="11"/>
        <color rgb="FFC00000"/>
        <rFont val="Calibri"/>
        <family val="2"/>
        <scheme val="minor"/>
      </rPr>
      <t>Invoice 1 only:</t>
    </r>
    <r>
      <rPr>
        <sz val="11"/>
        <color theme="1"/>
        <rFont val="Calibri"/>
        <family val="2"/>
        <scheme val="minor"/>
      </rPr>
      <t xml:space="preserve"> Number of full-time equivalent (FTE) employees, MA-based, just prior to receipt of the award letter</t>
    </r>
  </si>
  <si>
    <t xml:space="preserve">Please enter the number of MA-based FTE employees in your company just prior to receiving the CriticalMass award letter.  1 FTE = 40 person hours worked per week. 0.5 FTE = 20 person hours worked per week. Please make your best estimate rounding to the nearest .25 increment. Do not include subcontractors. Do not include interns funded by other MassCEC programs. </t>
  </si>
  <si>
    <r>
      <rPr>
        <sz val="11"/>
        <color rgb="FFC00000"/>
        <rFont val="Calibri"/>
        <family val="2"/>
        <scheme val="minor"/>
      </rPr>
      <t>Invoice 1 only:</t>
    </r>
    <r>
      <rPr>
        <sz val="11"/>
        <color theme="1"/>
        <rFont val="Calibri"/>
        <family val="2"/>
        <scheme val="minor"/>
      </rPr>
      <t xml:space="preserve"> Number of full-time equivalent (FTE) employees, Total, just prior to receipt of award letter</t>
    </r>
  </si>
  <si>
    <t xml:space="preserve">Please enter the total number of FTE employees (MA-based and external to MA) in your company just prior to receiving the CriticalMass award letter.  1 FTE = 40 person hours worked per week. 0.5 FTE = 20 person hours worked per week. Please make your best estimate rounding to the nearest .25 increment. Do not include subcontractors. Do not include interns funded by other MassCEC programs. </t>
  </si>
  <si>
    <t xml:space="preserve">Number of full-time equivalent (FTE) employees, MA-based </t>
  </si>
  <si>
    <t xml:space="preserve">Please enter the current number of MA-based FTE employees in your company.  1 FTE = 40 person hours worked per week. 0.5 FTE = 20 person hours worked per week. Please make your best estimate rounding to the nearest .25 increment. Do not include subcontractors. Do not include interns funded by other MassCEC programs. </t>
  </si>
  <si>
    <t xml:space="preserve">Number of full-time equivalent (FTE) employees, Total </t>
  </si>
  <si>
    <t>Please enter the current total number of FTE employees (MA-based and external to MA) in your company.  1 FTE = 40 person hours worked per week. 0.5 FTE = 20 person hours worked per week. Please make your best estimate rounding to the nearest .25 increment. Do not include subcontractors. Do not include interns funded by other MassCEC programs.</t>
  </si>
  <si>
    <t>Total Funds Raised (during the project/award term)</t>
  </si>
  <si>
    <t xml:space="preserve">Include non-MassCEC funding, follow-on awards received, venture capital raised, federal grants, etc. </t>
  </si>
  <si>
    <t>Number/Type of Strategic Partners</t>
  </si>
  <si>
    <t>Number of contractual agreements formed with another commercial entity in order to achieve manufacturing, marketing, or financial goals. List names, if you can, in the notes.</t>
  </si>
  <si>
    <t>Number of patents applied to during the project</t>
  </si>
  <si>
    <t>Number of patents for CriticalMass-awarded technology that are filed/in progress.</t>
  </si>
  <si>
    <t>Number of Patents Awarded</t>
  </si>
  <si>
    <t>Number of patents awarded to CriticalMass-awarded technology.</t>
  </si>
  <si>
    <t>Number of Active Customers</t>
  </si>
  <si>
    <t>Number of active customers directly related to CriticalMass awarded project.</t>
  </si>
  <si>
    <t>Number of Entrepreneur Support Organizations (ESOs) Used</t>
  </si>
  <si>
    <t>Entrepreneur support services including things such as business incubators and accelerators, start-up studios, and other services offered by organizations that support the climatetech innovation ecosystem. Please put the name of any programs you participate in the notes.</t>
  </si>
  <si>
    <t>Technology Readiness Level (TRL)</t>
  </si>
  <si>
    <t xml:space="preserve">Refer to the MassCEC TRL Calculator to identify the readiness level of the technology associated with the project as well as the planned progression during the course of project execution. </t>
  </si>
  <si>
    <r>
      <rPr>
        <sz val="11"/>
        <color rgb="FFC00000"/>
        <rFont val="Calibri"/>
        <family val="2"/>
        <scheme val="minor"/>
      </rPr>
      <t>Invoice 2 only:</t>
    </r>
    <r>
      <rPr>
        <sz val="11"/>
        <rFont val="Calibri"/>
        <family val="2"/>
        <scheme val="minor"/>
      </rPr>
      <t xml:space="preserve"> Emissions Reduction Potential (E</t>
    </r>
    <r>
      <rPr>
        <sz val="11"/>
        <color theme="1"/>
        <rFont val="Calibri"/>
        <family val="2"/>
        <scheme val="minor"/>
      </rPr>
      <t>RP) assessment</t>
    </r>
  </si>
  <si>
    <t xml:space="preserve">An ERP assessment is a venture's ability to reduce greenhouse gas (GHG) emissions in the future. Please see the assessment for Invoice 2 and follow the instructions in this link. If this particular ERP assessment was conducted during the application process, you are NOT required to repeat the assessment. </t>
  </si>
  <si>
    <t>Progress Summary</t>
  </si>
  <si>
    <t xml:space="preserve">Jobs Supported </t>
  </si>
  <si>
    <t xml:space="preserve">Funds Raised </t>
  </si>
  <si>
    <t>Strategic Partnerships
Formed</t>
  </si>
  <si>
    <t>Patents Awarded</t>
  </si>
  <si>
    <t>New Customers</t>
  </si>
  <si>
    <t xml:space="preserve">Sales Revenue </t>
  </si>
  <si>
    <t>TRL</t>
  </si>
  <si>
    <t>CRL</t>
  </si>
  <si>
    <t>Invoice 1</t>
  </si>
  <si>
    <t>Invoice 2</t>
  </si>
  <si>
    <t>Invoice 3</t>
  </si>
  <si>
    <t>Invoice 4</t>
  </si>
  <si>
    <t>Invoice 5</t>
  </si>
  <si>
    <t>Invoice 6</t>
  </si>
  <si>
    <t>Invoice 7</t>
  </si>
  <si>
    <t>Invoice 8</t>
  </si>
  <si>
    <t>Invoice 9</t>
  </si>
  <si>
    <t>Invoice 10</t>
  </si>
  <si>
    <t>Invoice 11</t>
  </si>
  <si>
    <t>Invoice 12</t>
  </si>
  <si>
    <t>Invoice 13</t>
  </si>
  <si>
    <t>Invoice 14</t>
  </si>
  <si>
    <t>Invoice 15</t>
  </si>
  <si>
    <t>Budget Report</t>
  </si>
  <si>
    <t>Invoiced Grant
Amount</t>
  </si>
  <si>
    <t>Total Grant Budget Spent</t>
  </si>
  <si>
    <t>Budget Remaining</t>
  </si>
  <si>
    <t>Invoiced 
Cost Share</t>
  </si>
  <si>
    <t>Cost Share % 
(invoice)</t>
  </si>
  <si>
    <t>Cost Share % 
(cumulative)</t>
  </si>
  <si>
    <t>Addresses for Checked Metrics</t>
  </si>
  <si>
    <t>MetricNum</t>
  </si>
  <si>
    <t>Final Address</t>
  </si>
  <si>
    <r>
      <t>Metric</t>
    </r>
    <r>
      <rPr>
        <sz val="14"/>
        <color rgb="FF92D050"/>
        <rFont val="Calibri"/>
        <family val="2"/>
        <scheme val="minor"/>
      </rPr>
      <t>*</t>
    </r>
  </si>
  <si>
    <t>Unit (#, $, …)</t>
  </si>
  <si>
    <t>Cumulative</t>
  </si>
  <si>
    <t>Notes</t>
  </si>
  <si>
    <r>
      <rPr>
        <sz val="11"/>
        <color rgb="FFC00000"/>
        <rFont val="Calibri"/>
        <family val="2"/>
        <scheme val="minor"/>
      </rPr>
      <t>Invoice 1:</t>
    </r>
    <r>
      <rPr>
        <sz val="11"/>
        <color theme="1"/>
        <rFont val="Calibri"/>
        <family val="2"/>
        <scheme val="minor"/>
      </rPr>
      <t xml:space="preserve"> FTE employees, MA-based, just prior to award</t>
    </r>
  </si>
  <si>
    <t>#</t>
  </si>
  <si>
    <r>
      <rPr>
        <sz val="11"/>
        <color rgb="FFC00000"/>
        <rFont val="Calibri"/>
        <family val="2"/>
        <scheme val="minor"/>
      </rPr>
      <t>Invoice 1:</t>
    </r>
    <r>
      <rPr>
        <sz val="11"/>
        <color theme="1"/>
        <rFont val="Calibri"/>
        <family val="2"/>
        <scheme val="minor"/>
      </rPr>
      <t xml:space="preserve"> FTE employees, Total, just prior to award</t>
    </r>
  </si>
  <si>
    <t xml:space="preserve">FTE employees, MA-based </t>
  </si>
  <si>
    <t>FTE employees, Total</t>
  </si>
  <si>
    <t>Total funds raised</t>
  </si>
  <si>
    <t>$</t>
  </si>
  <si>
    <r>
      <t>Strategic Partnerships Formed</t>
    </r>
    <r>
      <rPr>
        <sz val="11"/>
        <color rgb="FFFF0000"/>
        <rFont val="Calibri"/>
        <family val="2"/>
        <scheme val="minor"/>
      </rPr>
      <t/>
    </r>
  </si>
  <si>
    <t>Patents applied</t>
  </si>
  <si>
    <t>Patents awarded</t>
  </si>
  <si>
    <t>Active customers</t>
  </si>
  <si>
    <t>Technology Readiness Level</t>
  </si>
  <si>
    <t>Number of ESOs used (names in the notes, if possible)</t>
  </si>
  <si>
    <r>
      <rPr>
        <i/>
        <sz val="11"/>
        <color rgb="FF92D050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If a metric is zero, please fill in with "0" (do not leave blanks) for clarity.</t>
    </r>
  </si>
  <si>
    <t>Budget Information</t>
  </si>
  <si>
    <t>Invoiced Grant Amount</t>
  </si>
  <si>
    <t>Cost Share</t>
  </si>
  <si>
    <r>
      <t>D (</t>
    </r>
    <r>
      <rPr>
        <sz val="14"/>
        <color theme="0"/>
        <rFont val="Calibri"/>
        <family val="2"/>
        <scheme val="minor"/>
      </rPr>
      <t>Current Period)</t>
    </r>
  </si>
  <si>
    <t xml:space="preserve">EMISSIONS REDUCTION POTENTIAL (ERP) ASSESSMENT </t>
  </si>
  <si>
    <t>STEP 1 CRANE TOOL DETERMINATION (REQUIRED) - PLEASE SEE PDF INSTRUCTIONS</t>
  </si>
  <si>
    <t xml:space="preserve">STEP 2 (CRANE TOOL) - COMPLETE THE CHECKLIST AND INSERT RESULTS BELOW IF YOU CARRIED OUT A CRANE TOOL ASSESSMENT </t>
  </si>
  <si>
    <r>
      <t xml:space="preserve">Crane Tool Checklist </t>
    </r>
    <r>
      <rPr>
        <b/>
        <i/>
        <u/>
        <sz val="14"/>
        <color rgb="FFC00000"/>
        <rFont val="Calibri"/>
        <family val="2"/>
        <scheme val="minor"/>
      </rPr>
      <t>(REQUIRED):</t>
    </r>
    <r>
      <rPr>
        <b/>
        <i/>
        <u/>
        <sz val="14"/>
        <color theme="1"/>
        <rFont val="Calibri"/>
        <family val="2"/>
        <scheme val="minor"/>
      </rPr>
      <t xml:space="preserve"> Please check the boxes to confirm the steps were carried out for your Crane Tool Calculation: </t>
    </r>
  </si>
  <si>
    <r>
      <t xml:space="preserve">1) Assessment carried out to 2050 </t>
    </r>
    <r>
      <rPr>
        <b/>
        <i/>
        <sz val="12"/>
        <color theme="1"/>
        <rFont val="Calibri"/>
        <family val="2"/>
        <scheme val="minor"/>
      </rPr>
      <t>(Step 3, Steps match the Crane Tool Wiki Quick Start User Guide)</t>
    </r>
    <r>
      <rPr>
        <i/>
        <sz val="12"/>
        <color theme="1"/>
        <rFont val="Calibri"/>
        <family val="2"/>
        <scheme val="minor"/>
      </rPr>
      <t>?</t>
    </r>
  </si>
  <si>
    <r>
      <t xml:space="preserve">2) Used a point-to-point interpolation method </t>
    </r>
    <r>
      <rPr>
        <b/>
        <i/>
        <sz val="12"/>
        <color theme="1"/>
        <rFont val="Calibri"/>
        <family val="2"/>
        <scheme val="minor"/>
      </rPr>
      <t>(Steps 4, 5 &amp; 7)</t>
    </r>
    <r>
      <rPr>
        <i/>
        <sz val="12"/>
        <color theme="1"/>
        <rFont val="Calibri"/>
        <family val="2"/>
        <scheme val="minor"/>
      </rPr>
      <t>?</t>
    </r>
  </si>
  <si>
    <r>
      <t>3) Uncertainty set at the default of 25%</t>
    </r>
    <r>
      <rPr>
        <i/>
        <sz val="12"/>
        <rFont val="Calibri"/>
        <family val="2"/>
        <scheme val="minor"/>
      </rPr>
      <t xml:space="preserve"> (</t>
    </r>
    <r>
      <rPr>
        <b/>
        <i/>
        <sz val="12"/>
        <rFont val="Calibri"/>
        <family val="2"/>
        <scheme val="minor"/>
      </rPr>
      <t>Steps 5 &amp; 8)</t>
    </r>
    <r>
      <rPr>
        <i/>
        <sz val="12"/>
        <rFont val="Calibri"/>
        <family val="2"/>
        <scheme val="minor"/>
      </rPr>
      <t>?</t>
    </r>
  </si>
  <si>
    <r>
      <t xml:space="preserve">4) Conducted "Technology projection" to 2050?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>?</t>
    </r>
  </si>
  <si>
    <r>
      <t xml:space="preserve">5) Diffusion template set to "Custom "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>?</t>
    </r>
  </si>
  <si>
    <r>
      <t xml:space="preserve">6) Market saturation was changed to .10 or 10%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>?</t>
    </r>
  </si>
  <si>
    <r>
      <t xml:space="preserve">7) Takeover Time and Hypergrowth are still set to their defaults </t>
    </r>
    <r>
      <rPr>
        <b/>
        <i/>
        <sz val="12"/>
        <color theme="1"/>
        <rFont val="Calibri"/>
        <family val="2"/>
        <scheme val="minor"/>
      </rPr>
      <t>(Step 8)</t>
    </r>
    <r>
      <rPr>
        <i/>
        <sz val="12"/>
        <color theme="1"/>
        <rFont val="Calibri"/>
        <family val="2"/>
        <scheme val="minor"/>
      </rPr>
      <t xml:space="preserve">? </t>
    </r>
  </si>
  <si>
    <r>
      <t xml:space="preserve">8) </t>
    </r>
    <r>
      <rPr>
        <i/>
        <u/>
        <sz val="12"/>
        <color theme="1"/>
        <rFont val="Calibri"/>
        <family val="2"/>
        <scheme val="minor"/>
      </rPr>
      <t>Both</t>
    </r>
    <r>
      <rPr>
        <i/>
        <sz val="12"/>
        <color theme="1"/>
        <rFont val="Calibri"/>
        <family val="2"/>
        <scheme val="minor"/>
      </rPr>
      <t xml:space="preserve"> the PDF and Excel spreadsheet sent along with this spreadsheet for Milestone 2?</t>
    </r>
  </si>
  <si>
    <r>
      <rPr>
        <b/>
        <i/>
        <u/>
        <sz val="14"/>
        <rFont val="Calibri"/>
        <family val="2"/>
        <scheme val="minor"/>
      </rPr>
      <t>CRANE TOOL RESULTS</t>
    </r>
    <r>
      <rPr>
        <b/>
        <i/>
        <u/>
        <sz val="14"/>
        <color rgb="FFC00000"/>
        <rFont val="Calibri"/>
        <family val="2"/>
        <scheme val="minor"/>
      </rPr>
      <t xml:space="preserve"> (REQUIRED TO WRITE IN ANSWERS, BELOW)</t>
    </r>
  </si>
  <si>
    <r>
      <t xml:space="preserve">Please answer the </t>
    </r>
    <r>
      <rPr>
        <b/>
        <i/>
        <u/>
        <sz val="12"/>
        <color theme="1"/>
        <rFont val="Calibri"/>
        <family val="2"/>
        <scheme val="minor"/>
      </rPr>
      <t>FOLLOWING QUESTIONS</t>
    </r>
    <r>
      <rPr>
        <i/>
        <sz val="12"/>
        <color theme="1"/>
        <rFont val="Calibri"/>
        <family val="2"/>
        <scheme val="minor"/>
      </rPr>
      <t xml:space="preserve"> as you carry out the Crane Tool assessment. The Crane tool automatically converts all results to Million Metric Tons of CO2 equivalent emissions (MMTCO2-e):</t>
    </r>
  </si>
  <si>
    <t xml:space="preserve">1)      What is the Incumbent Market from Crane's List of Technologies (The existing market your tech would replace, NOT a value)? </t>
  </si>
  <si>
    <r>
      <t xml:space="preserve">2)      </t>
    </r>
    <r>
      <rPr>
        <i/>
        <sz val="12"/>
        <color theme="1"/>
        <rFont val="Calibri"/>
        <family val="2"/>
        <scheme val="minor"/>
      </rPr>
      <t xml:space="preserve">What is your Sales Unit </t>
    </r>
    <r>
      <rPr>
        <b/>
        <i/>
        <sz val="12"/>
        <color theme="1"/>
        <rFont val="Calibri"/>
        <family val="2"/>
        <scheme val="minor"/>
      </rPr>
      <t xml:space="preserve">(per-unit emissions avoided, Step 3): </t>
    </r>
  </si>
  <si>
    <r>
      <t xml:space="preserve">3) </t>
    </r>
    <r>
      <rPr>
        <i/>
        <sz val="12"/>
        <color theme="1"/>
        <rFont val="Calibri"/>
        <family val="2"/>
        <scheme val="minor"/>
      </rPr>
      <t xml:space="preserve">     What is your Incumbent geography (Global or US-based?)</t>
    </r>
    <r>
      <rPr>
        <b/>
        <i/>
        <sz val="12"/>
        <color theme="1"/>
        <rFont val="Calibri"/>
        <family val="2"/>
        <scheme val="minor"/>
      </rPr>
      <t xml:space="preserve"> (Step 4)</t>
    </r>
    <r>
      <rPr>
        <i/>
        <sz val="12"/>
        <color theme="1"/>
        <rFont val="Calibri"/>
        <family val="2"/>
        <scheme val="minor"/>
      </rPr>
      <t>:</t>
    </r>
  </si>
  <si>
    <r>
      <t xml:space="preserve">4)       Provide the following </t>
    </r>
    <r>
      <rPr>
        <b/>
        <i/>
        <u/>
        <sz val="12"/>
        <color theme="1"/>
        <rFont val="Calibri"/>
        <family val="2"/>
        <scheme val="minor"/>
      </rPr>
      <t>4 results</t>
    </r>
    <r>
      <rPr>
        <i/>
        <sz val="12"/>
        <color theme="1"/>
        <rFont val="Calibri"/>
        <family val="2"/>
        <scheme val="minor"/>
      </rPr>
      <t xml:space="preserve"> from report screen, PDF report, or Excel report: 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</si>
  <si>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ANNUAL IMPACT IN CURRENT YEAR:</t>
    </r>
    <r>
      <rPr>
        <sz val="12"/>
        <color theme="1"/>
        <rFont val="Calibri"/>
        <family val="2"/>
        <scheme val="minor"/>
      </rPr>
      <t xml:space="preserve">   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</si>
  <si>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LOWER CUMULATIVE IMPACT IN 2050</t>
    </r>
    <r>
      <rPr>
        <sz val="12"/>
        <color theme="1"/>
        <rFont val="Calibri"/>
        <family val="2"/>
        <scheme val="minor"/>
      </rPr>
      <t xml:space="preserve">:   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</si>
  <si>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MIDPOINT CUMULATIVE IMPACT IN 2050: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</si>
  <si>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HIGHER CUMULATIVE IMPACT IN 2050</t>
    </r>
    <r>
      <rPr>
        <b/>
        <sz val="12"/>
        <color theme="1"/>
        <rFont val="Calibri"/>
        <family val="2"/>
        <scheme val="minor"/>
      </rPr>
      <t xml:space="preserve">: </t>
    </r>
  </si>
  <si>
    <t>ADDITIONAL QUESTIONS (OPTIONAL):</t>
  </si>
  <si>
    <t>1)       Describe any assumptions made for the calculations:</t>
  </si>
  <si>
    <t>2)     List any references used in your estimations and analysis (if necessary, the Crane Tool also provides references):</t>
  </si>
  <si>
    <t>STEP 3 (OTHER CALCULATIONS) - INSERT RESULTS BELOW IF YOU CARRIED OUT AN ERP ASSESSMENT USING AN ALTERNATIVE CALULATOR/METHOD</t>
  </si>
  <si>
    <r>
      <t>QUESTIONS TO ANSWER</t>
    </r>
    <r>
      <rPr>
        <b/>
        <i/>
        <u/>
        <sz val="12"/>
        <color rgb="FFC00000"/>
        <rFont val="Calibri"/>
        <family val="2"/>
        <scheme val="minor"/>
      </rPr>
      <t xml:space="preserve"> (REQUIRED TO WRITE IN ANSWERS BELOW)</t>
    </r>
    <r>
      <rPr>
        <b/>
        <i/>
        <u/>
        <sz val="12"/>
        <color theme="1"/>
        <rFont val="Calibri"/>
        <family val="2"/>
        <scheme val="minor"/>
      </rPr>
      <t>:</t>
    </r>
  </si>
  <si>
    <t>1)     What is the incumbent market name for the technology?  </t>
  </si>
  <si>
    <t>2)      What is the incumbent market geography of the technology used for calculations (The incumbent market geography could be MA-based, US-based, Global, or other?)</t>
  </si>
  <si>
    <t xml:space="preserve">3)      What is your sales unit (per-unit emissions avoided)? </t>
  </si>
  <si>
    <r>
      <t>4) Please input your results in MTCO</t>
    </r>
    <r>
      <rPr>
        <i/>
        <vertAlign val="subscript"/>
        <sz val="12"/>
        <color theme="1"/>
        <rFont val="Calibri"/>
        <family val="2"/>
        <scheme val="minor"/>
      </rPr>
      <t>2</t>
    </r>
    <r>
      <rPr>
        <i/>
        <sz val="12"/>
        <color theme="1"/>
        <rFont val="Calibri"/>
        <family val="2"/>
        <scheme val="minor"/>
      </rPr>
      <t>-e (Metric tons of Carbon Dioxide Equivalent) or MMT CO</t>
    </r>
    <r>
      <rPr>
        <i/>
        <vertAlign val="subscript"/>
        <sz val="12"/>
        <color theme="1"/>
        <rFont val="Calibri"/>
        <family val="2"/>
        <scheme val="minor"/>
      </rPr>
      <t>2</t>
    </r>
    <r>
      <rPr>
        <i/>
        <sz val="12"/>
        <color theme="1"/>
        <rFont val="Calibri"/>
        <family val="2"/>
        <scheme val="minor"/>
      </rPr>
      <t>-e (Million metric tons of Carbon Dioxide Equivalent) reduced per year,</t>
    </r>
    <r>
      <rPr>
        <i/>
        <sz val="12"/>
        <rFont val="Calibri"/>
        <family val="2"/>
        <scheme val="minor"/>
      </rPr>
      <t xml:space="preserve"> for the current year as well as 2050 (Massachusetts net zero goal), assuming your sales grow to the point of full SOM market adoption. </t>
    </r>
    <r>
      <rPr>
        <b/>
        <i/>
        <u/>
        <sz val="12"/>
        <color theme="1"/>
        <rFont val="Calibri"/>
        <family val="2"/>
        <scheme val="minor"/>
      </rPr>
      <t xml:space="preserve">WE ARE ONLY INTERESTED IN RESULTS PROVIDED IN MTCO2-e or MMT CO2-e REGARDLESS OF THE SOLUTION TYPE. Please convert your calculations, if necessary (see instructions for how to convert results easily using the SERC tool). </t>
    </r>
  </si>
  <si>
    <t xml:space="preserve">     4.1: Specify if results are given below in MTCO2-e or MMT CO2-e?: </t>
  </si>
  <si>
    <r>
      <t xml:space="preserve">4.2: Provide the following </t>
    </r>
    <r>
      <rPr>
        <b/>
        <i/>
        <u/>
        <sz val="12"/>
        <color theme="1"/>
        <rFont val="Calibri"/>
        <family val="2"/>
        <scheme val="minor"/>
      </rPr>
      <t>2 RESULTS:</t>
    </r>
  </si>
  <si>
    <r>
      <t xml:space="preserve">o   </t>
    </r>
    <r>
      <rPr>
        <b/>
        <i/>
        <u/>
        <sz val="12"/>
        <color theme="1"/>
        <rFont val="Calibri"/>
        <family val="2"/>
        <scheme val="minor"/>
      </rPr>
      <t>ANNUAL IMPACT IN CURRENT YEAR</t>
    </r>
    <r>
      <rPr>
        <sz val="12"/>
        <color theme="1"/>
        <rFont val="Calibri"/>
        <family val="2"/>
        <scheme val="minor"/>
      </rPr>
      <t>:   </t>
    </r>
  </si>
  <si>
    <r>
      <t>o </t>
    </r>
    <r>
      <rPr>
        <b/>
        <i/>
        <u/>
        <sz val="12"/>
        <color theme="1"/>
        <rFont val="Calibri"/>
        <family val="2"/>
        <scheme val="minor"/>
      </rPr>
      <t>CUMULATIVE IMPACT IN 2050</t>
    </r>
    <r>
      <rPr>
        <sz val="12"/>
        <color theme="1"/>
        <rFont val="Calibri"/>
        <family val="2"/>
        <scheme val="minor"/>
      </rPr>
      <t xml:space="preserve">  </t>
    </r>
  </si>
  <si>
    <r>
      <rPr>
        <b/>
        <i/>
        <sz val="12"/>
        <color theme="1"/>
        <rFont val="Calibri"/>
        <family val="2"/>
        <scheme val="minor"/>
      </rPr>
      <t>4.3: Optional</t>
    </r>
    <r>
      <rPr>
        <i/>
        <sz val="12"/>
        <color theme="1"/>
        <rFont val="Calibri"/>
        <family val="2"/>
        <scheme val="minor"/>
      </rPr>
      <t>: Place additional annual or cumulative ERP estimates between the current year and 2050, here:</t>
    </r>
  </si>
  <si>
    <t xml:space="preserve">5)      Describe any assumptions made for the calculations: </t>
  </si>
  <si>
    <t>6)      List any references used in your estimations and analysis:</t>
  </si>
  <si>
    <t xml:space="preserve">Patents applied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</si>
</sst>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theme="0"/>
      <name val="Calibri"/>
      <family val="2"/>
      <scheme val="minor"/>
    </font>
    <font>
      <sz val="14"/>
      <color theme="0"/>
      <name val="Symbol"/>
      <family val="1"/>
      <charset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rgb="FF92D05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9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u/>
      <sz val="11"/>
      <color rgb="FF92D05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i/>
      <u/>
      <sz val="14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  <font>
      <i/>
      <vertAlign val="subscript"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E3F3D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5" xfId="0" applyFont="1" applyFill="1" applyBorder="1"/>
    <xf numFmtId="0" fontId="0" fillId="2" borderId="0" xfId="0" applyFill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 vertical="center"/>
    </xf>
    <xf numFmtId="0" fontId="0" fillId="4" borderId="8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6" xfId="0" applyFill="1" applyBorder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18" xfId="0" applyFill="1" applyBorder="1" applyAlignment="1">
      <alignment horizontal="right"/>
    </xf>
    <xf numFmtId="0" fontId="6" fillId="2" borderId="0" xfId="0" applyFont="1" applyFill="1"/>
    <xf numFmtId="0" fontId="1" fillId="2" borderId="2" xfId="0" applyFont="1" applyFill="1" applyBorder="1"/>
    <xf numFmtId="0" fontId="10" fillId="2" borderId="0" xfId="0" applyFont="1" applyFill="1"/>
    <xf numFmtId="0" fontId="12" fillId="2" borderId="0" xfId="0" applyFont="1" applyFill="1"/>
    <xf numFmtId="0" fontId="0" fillId="2" borderId="1" xfId="0" applyFill="1" applyBorder="1"/>
    <xf numFmtId="0" fontId="11" fillId="2" borderId="4" xfId="0" applyFont="1" applyFill="1" applyBorder="1" applyAlignment="1">
      <alignment textRotation="65"/>
    </xf>
    <xf numFmtId="0" fontId="11" fillId="2" borderId="4" xfId="0" applyFont="1" applyFill="1" applyBorder="1" applyAlignment="1">
      <alignment horizontal="center" textRotation="65"/>
    </xf>
    <xf numFmtId="0" fontId="11" fillId="2" borderId="4" xfId="0" applyFont="1" applyFill="1" applyBorder="1" applyAlignment="1">
      <alignment horizontal="left" textRotation="65" wrapText="1"/>
    </xf>
    <xf numFmtId="0" fontId="0" fillId="2" borderId="2" xfId="0" applyFill="1" applyBorder="1"/>
    <xf numFmtId="0" fontId="12" fillId="2" borderId="1" xfId="0" applyFont="1" applyFill="1" applyBorder="1"/>
    <xf numFmtId="0" fontId="10" fillId="2" borderId="1" xfId="0" applyFont="1" applyFill="1" applyBorder="1"/>
    <xf numFmtId="0" fontId="10" fillId="2" borderId="22" xfId="0" applyFont="1" applyFill="1" applyBorder="1" applyAlignment="1">
      <alignment horizontal="center"/>
    </xf>
    <xf numFmtId="0" fontId="0" fillId="2" borderId="23" xfId="0" applyFill="1" applyBorder="1" applyAlignment="1">
      <alignment horizontal="center" vertical="center"/>
    </xf>
    <xf numFmtId="164" fontId="0" fillId="2" borderId="23" xfId="0" applyNumberForma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164" fontId="0" fillId="2" borderId="26" xfId="0" applyNumberForma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164" fontId="0" fillId="2" borderId="29" xfId="0" applyNumberForma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164" fontId="0" fillId="4" borderId="9" xfId="0" applyNumberFormat="1" applyFill="1" applyBorder="1" applyAlignment="1" applyProtection="1">
      <alignment horizontal="center"/>
      <protection locked="0"/>
    </xf>
    <xf numFmtId="164" fontId="0" fillId="4" borderId="3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left" vertical="center" wrapText="1"/>
    </xf>
    <xf numFmtId="0" fontId="0" fillId="0" borderId="4" xfId="0" applyBorder="1"/>
    <xf numFmtId="0" fontId="11" fillId="2" borderId="0" xfId="0" applyFont="1" applyFill="1" applyAlignment="1">
      <alignment horizontal="center" textRotation="65"/>
    </xf>
    <xf numFmtId="0" fontId="0" fillId="2" borderId="0" xfId="0" applyFill="1" applyAlignment="1">
      <alignment horizontal="center" vertical="center"/>
    </xf>
    <xf numFmtId="164" fontId="0" fillId="2" borderId="24" xfId="0" applyNumberFormat="1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164" fontId="0" fillId="2" borderId="30" xfId="0" applyNumberFormat="1" applyFill="1" applyBorder="1" applyAlignment="1">
      <alignment horizontal="center" vertical="center"/>
    </xf>
    <xf numFmtId="0" fontId="0" fillId="2" borderId="5" xfId="0" applyFill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11" fillId="2" borderId="4" xfId="0" applyFont="1" applyFill="1" applyBorder="1" applyAlignment="1">
      <alignment horizontal="left" vertical="center" textRotation="65" wrapText="1"/>
    </xf>
    <xf numFmtId="0" fontId="11" fillId="2" borderId="0" xfId="0" applyFont="1" applyFill="1" applyAlignment="1">
      <alignment horizontal="left" vertical="center" textRotation="65" wrapText="1"/>
    </xf>
    <xf numFmtId="9" fontId="0" fillId="2" borderId="24" xfId="2" applyFont="1" applyFill="1" applyBorder="1" applyAlignment="1">
      <alignment horizontal="center" vertical="center"/>
    </xf>
    <xf numFmtId="9" fontId="0" fillId="2" borderId="27" xfId="2" applyFont="1" applyFill="1" applyBorder="1" applyAlignment="1">
      <alignment horizontal="center" vertical="center"/>
    </xf>
    <xf numFmtId="9" fontId="0" fillId="2" borderId="30" xfId="2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0" fontId="3" fillId="2" borderId="0" xfId="0" applyFont="1" applyFill="1"/>
    <xf numFmtId="0" fontId="0" fillId="2" borderId="0" xfId="0" applyFill="1" applyAlignment="1">
      <alignment horizontal="center" vertical="top" wrapText="1"/>
    </xf>
    <xf numFmtId="0" fontId="18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8" fillId="2" borderId="1" xfId="1" applyFill="1" applyBorder="1" applyAlignment="1">
      <alignment horizontal="left" vertical="center" wrapText="1"/>
    </xf>
    <xf numFmtId="0" fontId="20" fillId="7" borderId="0" xfId="1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21" fillId="7" borderId="0" xfId="1" applyFont="1" applyFill="1" applyBorder="1" applyAlignment="1">
      <alignment wrapText="1"/>
    </xf>
    <xf numFmtId="0" fontId="22" fillId="7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5" fillId="7" borderId="1" xfId="0" applyFont="1" applyFill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7" borderId="1" xfId="0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4" fillId="7" borderId="0" xfId="0" applyFont="1" applyFill="1" applyAlignment="1">
      <alignment horizontal="left" vertical="top" wrapText="1"/>
    </xf>
    <xf numFmtId="0" fontId="22" fillId="7" borderId="1" xfId="0" applyFont="1" applyFill="1" applyBorder="1" applyAlignment="1">
      <alignment vertical="center"/>
    </xf>
    <xf numFmtId="0" fontId="25" fillId="7" borderId="1" xfId="0" applyFont="1" applyFill="1" applyBorder="1" applyAlignment="1">
      <alignment vertical="center"/>
    </xf>
    <xf numFmtId="0" fontId="24" fillId="7" borderId="1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24" fillId="7" borderId="1" xfId="0" applyFont="1" applyFill="1" applyBorder="1" applyAlignment="1">
      <alignment horizontal="left" vertical="top" indent="4"/>
    </xf>
    <xf numFmtId="0" fontId="31" fillId="7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1" fillId="7" borderId="0" xfId="0" applyFont="1" applyFill="1" applyAlignment="1">
      <alignment vertical="center"/>
    </xf>
    <xf numFmtId="0" fontId="24" fillId="7" borderId="0" xfId="0" applyFont="1" applyFill="1"/>
    <xf numFmtId="0" fontId="25" fillId="7" borderId="0" xfId="0" applyFont="1" applyFill="1" applyAlignment="1">
      <alignment horizontal="left" vertical="center"/>
    </xf>
    <xf numFmtId="0" fontId="26" fillId="7" borderId="0" xfId="0" applyFont="1" applyFill="1" applyAlignment="1">
      <alignment horizontal="left" vertical="center" indent="2"/>
    </xf>
    <xf numFmtId="0" fontId="25" fillId="7" borderId="0" xfId="0" applyFont="1" applyFill="1" applyAlignment="1">
      <alignment horizontal="left" vertical="center" wrapText="1"/>
    </xf>
    <xf numFmtId="0" fontId="25" fillId="7" borderId="0" xfId="0" applyFont="1" applyFill="1" applyAlignment="1">
      <alignment horizontal="left" vertical="center" wrapText="1" indent="2"/>
    </xf>
    <xf numFmtId="0" fontId="24" fillId="7" borderId="0" xfId="0" applyFont="1" applyFill="1" applyAlignment="1">
      <alignment horizontal="left" vertical="center" indent="2"/>
    </xf>
    <xf numFmtId="0" fontId="25" fillId="7" borderId="0" xfId="0" applyFont="1" applyFill="1" applyAlignment="1">
      <alignment horizontal="left" vertical="top" indent="2"/>
    </xf>
    <xf numFmtId="0" fontId="25" fillId="7" borderId="0" xfId="0" applyFont="1" applyFill="1" applyAlignment="1">
      <alignment horizontal="left" vertical="top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left" vertical="top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164" fontId="0" fillId="4" borderId="12" xfId="0" applyNumberFormat="1" applyFill="1" applyBorder="1" applyAlignment="1" applyProtection="1">
      <alignment vertical="center" wrapText="1"/>
      <protection locked="0"/>
    </xf>
    <xf numFmtId="164" fontId="0" fillId="4" borderId="13" xfId="0" applyNumberFormat="1" applyFill="1" applyBorder="1" applyAlignment="1" applyProtection="1">
      <alignment vertical="center" wrapText="1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164" fontId="0" fillId="4" borderId="32" xfId="0" applyNumberFormat="1" applyFill="1" applyBorder="1" applyAlignment="1" applyProtection="1">
      <alignment horizontal="center" vertical="center"/>
      <protection locked="0"/>
    </xf>
    <xf numFmtId="0" fontId="0" fillId="4" borderId="32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4" borderId="13" xfId="0" applyFill="1" applyBorder="1" applyAlignment="1" applyProtection="1">
      <alignment vertical="center" wrapText="1"/>
      <protection locked="0"/>
    </xf>
    <xf numFmtId="164" fontId="0" fillId="5" borderId="31" xfId="0" applyNumberFormat="1" applyFill="1" applyBorder="1" applyAlignment="1">
      <alignment horizontal="center"/>
    </xf>
    <xf numFmtId="9" fontId="0" fillId="5" borderId="31" xfId="0" applyNumberFormat="1" applyFill="1" applyBorder="1" applyAlignment="1">
      <alignment horizontal="center"/>
    </xf>
    <xf numFmtId="0" fontId="8" fillId="2" borderId="15" xfId="1" applyFill="1" applyBorder="1" applyAlignment="1">
      <alignment horizontal="left" vertical="center" wrapText="1"/>
    </xf>
    <xf numFmtId="0" fontId="8" fillId="0" borderId="16" xfId="1" applyBorder="1" applyAlignment="1">
      <alignment horizontal="left" vertical="center" wrapText="1"/>
    </xf>
    <xf numFmtId="0" fontId="8" fillId="0" borderId="17" xfId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2" fontId="0" fillId="2" borderId="15" xfId="0" applyNumberFormat="1" applyFill="1" applyBorder="1" applyAlignment="1">
      <alignment horizontal="left" vertical="center" wrapText="1"/>
    </xf>
    <xf numFmtId="2" fontId="0" fillId="2" borderId="16" xfId="0" applyNumberFormat="1" applyFill="1" applyBorder="1" applyAlignment="1">
      <alignment horizontal="left" vertical="center" wrapText="1"/>
    </xf>
    <xf numFmtId="2" fontId="0" fillId="2" borderId="17" xfId="0" applyNumberFormat="1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8" fillId="6" borderId="15" xfId="0" applyFont="1" applyFill="1" applyBorder="1" applyAlignment="1">
      <alignment horizontal="left" vertical="center" wrapText="1"/>
    </xf>
    <xf numFmtId="0" fontId="18" fillId="6" borderId="16" xfId="0" applyFont="1" applyFill="1" applyBorder="1" applyAlignment="1">
      <alignment horizontal="left" vertical="center" wrapText="1"/>
    </xf>
    <xf numFmtId="0" fontId="18" fillId="6" borderId="17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3F3D1"/>
      <color rgb="FF006699"/>
      <color rgb="FFC9EDFF"/>
      <color rgb="FFE1F4FF"/>
      <color rgb="FFF0F9E7"/>
      <color rgb="FFFFFFE5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288075949440837E-2"/>
          <c:y val="0.10721247563352826"/>
          <c:w val="0.93111517969243851"/>
          <c:h val="0.693246969859761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'Progress Report'!$C$5</c:f>
              <c:strCache>
                <c:ptCount val="1"/>
                <c:pt idx="0">
                  <c:v>Invoice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Report'!$D$5:$K$5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1-4EF3-97BB-110FBECD55DB}"/>
            </c:ext>
          </c:extLst>
        </c:ser>
        <c:ser>
          <c:idx val="1"/>
          <c:order val="1"/>
          <c:tx>
            <c:strRef>
              <c:f>'Progress Report'!$C$6</c:f>
              <c:strCache>
                <c:ptCount val="1"/>
                <c:pt idx="0">
                  <c:v>Invoice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Report'!$D$6:$K$6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81-4EF3-97BB-110FBECD55DB}"/>
            </c:ext>
          </c:extLst>
        </c:ser>
        <c:ser>
          <c:idx val="2"/>
          <c:order val="2"/>
          <c:tx>
            <c:strRef>
              <c:f>'Progress Report'!$C$7</c:f>
              <c:strCache>
                <c:ptCount val="1"/>
                <c:pt idx="0">
                  <c:v>Invoice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Report'!$D$7:$K$7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81-4EF3-97BB-110FBECD55DB}"/>
            </c:ext>
          </c:extLst>
        </c:ser>
        <c:ser>
          <c:idx val="3"/>
          <c:order val="3"/>
          <c:tx>
            <c:strRef>
              <c:f>'Progress Report'!$C$8</c:f>
              <c:strCache>
                <c:ptCount val="1"/>
                <c:pt idx="0">
                  <c:v>Invoice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Report'!$D$8:$K$8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81-4EF3-97BB-110FBECD55DB}"/>
            </c:ext>
          </c:extLst>
        </c:ser>
        <c:ser>
          <c:idx val="4"/>
          <c:order val="4"/>
          <c:tx>
            <c:strRef>
              <c:f>'Progress Report'!$C$9</c:f>
              <c:strCache>
                <c:ptCount val="1"/>
                <c:pt idx="0">
                  <c:v>Invoice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Report'!$D$9:$K$9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81-4EF3-97BB-110FBECD55DB}"/>
            </c:ext>
          </c:extLst>
        </c:ser>
        <c:ser>
          <c:idx val="5"/>
          <c:order val="5"/>
          <c:tx>
            <c:strRef>
              <c:f>'Progress Report'!$C$10</c:f>
              <c:strCache>
                <c:ptCount val="1"/>
                <c:pt idx="0">
                  <c:v>Invoice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Report'!$D$10:$K$10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81-4EF3-97BB-110FBECD55DB}"/>
            </c:ext>
          </c:extLst>
        </c:ser>
        <c:ser>
          <c:idx val="6"/>
          <c:order val="6"/>
          <c:tx>
            <c:strRef>
              <c:f>'Progress Report'!$C$11</c:f>
              <c:strCache>
                <c:ptCount val="1"/>
                <c:pt idx="0">
                  <c:v>Invoice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Report'!$D$11:$K$11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81-4EF3-97BB-110FBECD55DB}"/>
            </c:ext>
          </c:extLst>
        </c:ser>
        <c:ser>
          <c:idx val="7"/>
          <c:order val="7"/>
          <c:tx>
            <c:strRef>
              <c:f>'Progress Report'!$C$12</c:f>
              <c:strCache>
                <c:ptCount val="1"/>
                <c:pt idx="0">
                  <c:v>Invoice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Report'!$D$12:$K$12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81-4EF3-97BB-110FBECD55DB}"/>
            </c:ext>
          </c:extLst>
        </c:ser>
        <c:ser>
          <c:idx val="8"/>
          <c:order val="8"/>
          <c:tx>
            <c:strRef>
              <c:f>'Progress Report'!$C$13</c:f>
              <c:strCache>
                <c:ptCount val="1"/>
                <c:pt idx="0">
                  <c:v>Invoice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Report'!$D$13:$K$13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81-4EF3-97BB-110FBECD55DB}"/>
            </c:ext>
          </c:extLst>
        </c:ser>
        <c:ser>
          <c:idx val="9"/>
          <c:order val="9"/>
          <c:tx>
            <c:strRef>
              <c:f>'Progress Report'!$C$14</c:f>
              <c:strCache>
                <c:ptCount val="1"/>
                <c:pt idx="0">
                  <c:v>Invoice 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Report'!$D$14:$K$14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81-4EF3-97BB-110FBECD55DB}"/>
            </c:ext>
          </c:extLst>
        </c:ser>
        <c:ser>
          <c:idx val="10"/>
          <c:order val="10"/>
          <c:tx>
            <c:strRef>
              <c:f>'Progress Report'!$C$15</c:f>
              <c:strCache>
                <c:ptCount val="1"/>
                <c:pt idx="0">
                  <c:v>Invoice 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Report'!$D$15:$K$15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6-49A5-B33F-E2B4B35BA8D8}"/>
            </c:ext>
          </c:extLst>
        </c:ser>
        <c:ser>
          <c:idx val="11"/>
          <c:order val="11"/>
          <c:tx>
            <c:strRef>
              <c:f>'Progress Report'!$C$16</c:f>
              <c:strCache>
                <c:ptCount val="1"/>
                <c:pt idx="0">
                  <c:v>Invoice 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Report'!$D$16:$K$16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6-49A5-B33F-E2B4B35BA8D8}"/>
            </c:ext>
          </c:extLst>
        </c:ser>
        <c:ser>
          <c:idx val="12"/>
          <c:order val="12"/>
          <c:tx>
            <c:strRef>
              <c:f>'Progress Report'!$C$17</c:f>
              <c:strCache>
                <c:ptCount val="1"/>
                <c:pt idx="0">
                  <c:v>Invoice 13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Report'!$D$17:$K$17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E6-49A5-B33F-E2B4B35BA8D8}"/>
            </c:ext>
          </c:extLst>
        </c:ser>
        <c:ser>
          <c:idx val="13"/>
          <c:order val="13"/>
          <c:tx>
            <c:strRef>
              <c:f>'Progress Report'!$C$18</c:f>
              <c:strCache>
                <c:ptCount val="1"/>
                <c:pt idx="0">
                  <c:v>Invoice 14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Report'!$D$18:$K$18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E6-49A5-B33F-E2B4B35BA8D8}"/>
            </c:ext>
          </c:extLst>
        </c:ser>
        <c:ser>
          <c:idx val="14"/>
          <c:order val="14"/>
          <c:tx>
            <c:strRef>
              <c:f>'Progress Report'!$C$19</c:f>
              <c:strCache>
                <c:ptCount val="1"/>
                <c:pt idx="0">
                  <c:v>Invoice 15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'Progress Report'!$D$4:$K$4</c:f>
              <c:strCache>
                <c:ptCount val="8"/>
                <c:pt idx="0">
                  <c:v>Jobs Supported </c:v>
                </c:pt>
                <c:pt idx="1">
                  <c:v>Funds Raised </c:v>
                </c:pt>
                <c:pt idx="2">
                  <c:v>Strategic Partnerships
Formed</c:v>
                </c:pt>
                <c:pt idx="3">
                  <c:v>Patents Awarded</c:v>
                </c:pt>
                <c:pt idx="4">
                  <c:v>New Customers</c:v>
                </c:pt>
                <c:pt idx="5">
                  <c:v>Sales Revenue </c:v>
                </c:pt>
                <c:pt idx="6">
                  <c:v>TRL</c:v>
                </c:pt>
                <c:pt idx="7">
                  <c:v>CRL</c:v>
                </c:pt>
              </c:strCache>
            </c:strRef>
          </c:cat>
          <c:val>
            <c:numRef>
              <c:f>'Progress Report'!$D$19:$K$19</c:f>
              <c:numCache>
                <c:formatCode>"$"#,##0.00</c:formatCode>
                <c:ptCount val="8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6-49A5-B33F-E2B4B35BA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530856"/>
        <c:axId val="72531248"/>
      </c:barChart>
      <c:catAx>
        <c:axId val="72530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1248"/>
        <c:crosses val="autoZero"/>
        <c:auto val="1"/>
        <c:lblAlgn val="ctr"/>
        <c:lblOffset val="100"/>
        <c:noMultiLvlLbl val="0"/>
      </c:catAx>
      <c:valAx>
        <c:axId val="7253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56409165070582"/>
          <c:y val="0.91740864962595148"/>
          <c:w val="0.73804298786975953"/>
          <c:h val="6.0406103563177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'Budget Report'!$D$4</c:f>
              <c:strCache>
                <c:ptCount val="1"/>
                <c:pt idx="0">
                  <c:v>Invoiced Grant
Amount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'Budget Report'!$C$5:$C$19</c:f>
              <c:strCache>
                <c:ptCount val="15"/>
                <c:pt idx="0">
                  <c:v>Invoice 1</c:v>
                </c:pt>
                <c:pt idx="1">
                  <c:v>Invoice 2</c:v>
                </c:pt>
                <c:pt idx="2">
                  <c:v>Invoice 3</c:v>
                </c:pt>
                <c:pt idx="3">
                  <c:v>Invoice 4</c:v>
                </c:pt>
                <c:pt idx="4">
                  <c:v>Invoice 5</c:v>
                </c:pt>
                <c:pt idx="5">
                  <c:v>Invoice 6</c:v>
                </c:pt>
                <c:pt idx="6">
                  <c:v>Invoice 7</c:v>
                </c:pt>
                <c:pt idx="7">
                  <c:v>Invoice 8</c:v>
                </c:pt>
                <c:pt idx="8">
                  <c:v>Invoice 9</c:v>
                </c:pt>
                <c:pt idx="9">
                  <c:v>Invoice 10</c:v>
                </c:pt>
                <c:pt idx="10">
                  <c:v>Invoice 11</c:v>
                </c:pt>
                <c:pt idx="11">
                  <c:v>Invoice 12</c:v>
                </c:pt>
                <c:pt idx="12">
                  <c:v>Invoice 13</c:v>
                </c:pt>
                <c:pt idx="13">
                  <c:v>Invoice 14</c:v>
                </c:pt>
                <c:pt idx="14">
                  <c:v>Invoice 15</c:v>
                </c:pt>
              </c:strCache>
            </c:strRef>
          </c:cat>
          <c:val>
            <c:numRef>
              <c:f>'Budget Report'!$D$5:$D$19</c:f>
              <c:numCache>
                <c:formatCode>"$"#,##0.00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1-4792-96DD-A21958C3037D}"/>
            </c:ext>
          </c:extLst>
        </c:ser>
        <c:ser>
          <c:idx val="3"/>
          <c:order val="2"/>
          <c:tx>
            <c:strRef>
              <c:f>'Budget Report'!$G$4</c:f>
              <c:strCache>
                <c:ptCount val="1"/>
                <c:pt idx="0">
                  <c:v>Invoiced 
Cost Share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'Budget Report'!$C$5:$C$19</c:f>
              <c:strCache>
                <c:ptCount val="15"/>
                <c:pt idx="0">
                  <c:v>Invoice 1</c:v>
                </c:pt>
                <c:pt idx="1">
                  <c:v>Invoice 2</c:v>
                </c:pt>
                <c:pt idx="2">
                  <c:v>Invoice 3</c:v>
                </c:pt>
                <c:pt idx="3">
                  <c:v>Invoice 4</c:v>
                </c:pt>
                <c:pt idx="4">
                  <c:v>Invoice 5</c:v>
                </c:pt>
                <c:pt idx="5">
                  <c:v>Invoice 6</c:v>
                </c:pt>
                <c:pt idx="6">
                  <c:v>Invoice 7</c:v>
                </c:pt>
                <c:pt idx="7">
                  <c:v>Invoice 8</c:v>
                </c:pt>
                <c:pt idx="8">
                  <c:v>Invoice 9</c:v>
                </c:pt>
                <c:pt idx="9">
                  <c:v>Invoice 10</c:v>
                </c:pt>
                <c:pt idx="10">
                  <c:v>Invoice 11</c:v>
                </c:pt>
                <c:pt idx="11">
                  <c:v>Invoice 12</c:v>
                </c:pt>
                <c:pt idx="12">
                  <c:v>Invoice 13</c:v>
                </c:pt>
                <c:pt idx="13">
                  <c:v>Invoice 14</c:v>
                </c:pt>
                <c:pt idx="14">
                  <c:v>Invoice 15</c:v>
                </c:pt>
              </c:strCache>
            </c:strRef>
          </c:cat>
          <c:val>
            <c:numRef>
              <c:f>'Budget Report'!$G$5:$G$19</c:f>
              <c:numCache>
                <c:formatCode>"$"#,##0.00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1-4792-96DD-A21958C30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532032"/>
        <c:axId val="72532424"/>
      </c:barChart>
      <c:lineChart>
        <c:grouping val="standard"/>
        <c:varyColors val="0"/>
        <c:ser>
          <c:idx val="2"/>
          <c:order val="1"/>
          <c:tx>
            <c:strRef>
              <c:f>'Budget Report'!$F$4</c:f>
              <c:strCache>
                <c:ptCount val="1"/>
                <c:pt idx="0">
                  <c:v>Budget Remaining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'Budget Report'!$C$5:$C$19</c:f>
              <c:strCache>
                <c:ptCount val="15"/>
                <c:pt idx="0">
                  <c:v>Invoice 1</c:v>
                </c:pt>
                <c:pt idx="1">
                  <c:v>Invoice 2</c:v>
                </c:pt>
                <c:pt idx="2">
                  <c:v>Invoice 3</c:v>
                </c:pt>
                <c:pt idx="3">
                  <c:v>Invoice 4</c:v>
                </c:pt>
                <c:pt idx="4">
                  <c:v>Invoice 5</c:v>
                </c:pt>
                <c:pt idx="5">
                  <c:v>Invoice 6</c:v>
                </c:pt>
                <c:pt idx="6">
                  <c:v>Invoice 7</c:v>
                </c:pt>
                <c:pt idx="7">
                  <c:v>Invoice 8</c:v>
                </c:pt>
                <c:pt idx="8">
                  <c:v>Invoice 9</c:v>
                </c:pt>
                <c:pt idx="9">
                  <c:v>Invoice 10</c:v>
                </c:pt>
                <c:pt idx="10">
                  <c:v>Invoice 11</c:v>
                </c:pt>
                <c:pt idx="11">
                  <c:v>Invoice 12</c:v>
                </c:pt>
                <c:pt idx="12">
                  <c:v>Invoice 13</c:v>
                </c:pt>
                <c:pt idx="13">
                  <c:v>Invoice 14</c:v>
                </c:pt>
                <c:pt idx="14">
                  <c:v>Invoice 15</c:v>
                </c:pt>
              </c:strCache>
            </c:strRef>
          </c:cat>
          <c:val>
            <c:numRef>
              <c:f>'Budget Report'!$F$5:$F$19</c:f>
              <c:numCache>
                <c:formatCode>"$"#,##0.00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21-4792-96DD-A21958C30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32032"/>
        <c:axId val="72532424"/>
      </c:lineChart>
      <c:lineChart>
        <c:grouping val="standard"/>
        <c:varyColors val="0"/>
        <c:ser>
          <c:idx val="4"/>
          <c:order val="3"/>
          <c:tx>
            <c:strRef>
              <c:f>'Budget Report'!$H$4</c:f>
              <c:strCache>
                <c:ptCount val="1"/>
                <c:pt idx="0">
                  <c:v>Cost Share % 
(invoice)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'Budget Report'!$C$5:$C$19</c:f>
              <c:strCache>
                <c:ptCount val="15"/>
                <c:pt idx="0">
                  <c:v>Invoice 1</c:v>
                </c:pt>
                <c:pt idx="1">
                  <c:v>Invoice 2</c:v>
                </c:pt>
                <c:pt idx="2">
                  <c:v>Invoice 3</c:v>
                </c:pt>
                <c:pt idx="3">
                  <c:v>Invoice 4</c:v>
                </c:pt>
                <c:pt idx="4">
                  <c:v>Invoice 5</c:v>
                </c:pt>
                <c:pt idx="5">
                  <c:v>Invoice 6</c:v>
                </c:pt>
                <c:pt idx="6">
                  <c:v>Invoice 7</c:v>
                </c:pt>
                <c:pt idx="7">
                  <c:v>Invoice 8</c:v>
                </c:pt>
                <c:pt idx="8">
                  <c:v>Invoice 9</c:v>
                </c:pt>
                <c:pt idx="9">
                  <c:v>Invoice 10</c:v>
                </c:pt>
                <c:pt idx="10">
                  <c:v>Invoice 11</c:v>
                </c:pt>
                <c:pt idx="11">
                  <c:v>Invoice 12</c:v>
                </c:pt>
                <c:pt idx="12">
                  <c:v>Invoice 13</c:v>
                </c:pt>
                <c:pt idx="13">
                  <c:v>Invoice 14</c:v>
                </c:pt>
                <c:pt idx="14">
                  <c:v>Invoice 15</c:v>
                </c:pt>
              </c:strCache>
            </c:strRef>
          </c:cat>
          <c:val>
            <c:numRef>
              <c:f>'Budget Report'!$H$5:$H$19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21-4792-96DD-A21958C3037D}"/>
            </c:ext>
          </c:extLst>
        </c:ser>
        <c:ser>
          <c:idx val="5"/>
          <c:order val="4"/>
          <c:tx>
            <c:strRef>
              <c:f>'Budget Report'!$I$4</c:f>
              <c:strCache>
                <c:ptCount val="1"/>
                <c:pt idx="0">
                  <c:v>Cost Share % 
(cumulative)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'Budget Report'!$C$5:$C$19</c:f>
              <c:strCache>
                <c:ptCount val="15"/>
                <c:pt idx="0">
                  <c:v>Invoice 1</c:v>
                </c:pt>
                <c:pt idx="1">
                  <c:v>Invoice 2</c:v>
                </c:pt>
                <c:pt idx="2">
                  <c:v>Invoice 3</c:v>
                </c:pt>
                <c:pt idx="3">
                  <c:v>Invoice 4</c:v>
                </c:pt>
                <c:pt idx="4">
                  <c:v>Invoice 5</c:v>
                </c:pt>
                <c:pt idx="5">
                  <c:v>Invoice 6</c:v>
                </c:pt>
                <c:pt idx="6">
                  <c:v>Invoice 7</c:v>
                </c:pt>
                <c:pt idx="7">
                  <c:v>Invoice 8</c:v>
                </c:pt>
                <c:pt idx="8">
                  <c:v>Invoice 9</c:v>
                </c:pt>
                <c:pt idx="9">
                  <c:v>Invoice 10</c:v>
                </c:pt>
                <c:pt idx="10">
                  <c:v>Invoice 11</c:v>
                </c:pt>
                <c:pt idx="11">
                  <c:v>Invoice 12</c:v>
                </c:pt>
                <c:pt idx="12">
                  <c:v>Invoice 13</c:v>
                </c:pt>
                <c:pt idx="13">
                  <c:v>Invoice 14</c:v>
                </c:pt>
                <c:pt idx="14">
                  <c:v>Invoice 15</c:v>
                </c:pt>
              </c:strCache>
            </c:strRef>
          </c:cat>
          <c:val>
            <c:numRef>
              <c:f>'Budget Report'!$I$5:$I$19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21-4792-96DD-A21958C30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33208"/>
        <c:axId val="72532816"/>
      </c:lineChart>
      <c:catAx>
        <c:axId val="725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2424"/>
        <c:crosses val="autoZero"/>
        <c:auto val="1"/>
        <c:lblAlgn val="ctr"/>
        <c:lblOffset val="100"/>
        <c:noMultiLvlLbl val="0"/>
      </c:catAx>
      <c:valAx>
        <c:axId val="7253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2032"/>
        <c:crosses val="autoZero"/>
        <c:crossBetween val="between"/>
      </c:valAx>
      <c:valAx>
        <c:axId val="725328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33208"/>
        <c:crosses val="max"/>
        <c:crossBetween val="between"/>
      </c:valAx>
      <c:catAx>
        <c:axId val="725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32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556260</xdr:colOff>
      <xdr:row>0</xdr:row>
      <xdr:rowOff>152400</xdr:rowOff>
    </xdr:from>
    <xdr:to>
      <xdr:col>2</xdr:col>
      <xdr:colOff>2173605</xdr:colOff>
      <xdr:row>3</xdr:row>
      <xdr:rowOff>85760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152400"/>
          <a:ext cx="1617345" cy="48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144780</xdr:colOff>
      <xdr:row>2</xdr:row>
      <xdr:rowOff>99060</xdr:rowOff>
    </xdr:from>
    <xdr:to>
      <xdr:col>23</xdr:col>
      <xdr:colOff>388620</xdr:colOff>
      <xdr:row>21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</xdr:colOff>
      <xdr:row>2</xdr:row>
      <xdr:rowOff>68580</xdr:rowOff>
    </xdr:from>
    <xdr:to>
      <xdr:col>21</xdr:col>
      <xdr:colOff>251460</xdr:colOff>
      <xdr:row>20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5</xdr:row>
          <xdr:rowOff>279400</xdr:rowOff>
        </xdr:from>
        <xdr:to>
          <xdr:col>0</xdr:col>
          <xdr:colOff>6915150</xdr:colOff>
          <xdr:row>7</xdr:row>
          <xdr:rowOff>31750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6</xdr:row>
          <xdr:rowOff>184150</xdr:rowOff>
        </xdr:from>
        <xdr:to>
          <xdr:col>0</xdr:col>
          <xdr:colOff>6908800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7</xdr:row>
          <xdr:rowOff>184150</xdr:rowOff>
        </xdr:from>
        <xdr:to>
          <xdr:col>0</xdr:col>
          <xdr:colOff>6908800</xdr:colOff>
          <xdr:row>9</xdr:row>
          <xdr:rowOff>12700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6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9</xdr:row>
          <xdr:rowOff>12700</xdr:rowOff>
        </xdr:from>
        <xdr:to>
          <xdr:col>0</xdr:col>
          <xdr:colOff>6908800</xdr:colOff>
          <xdr:row>10</xdr:row>
          <xdr:rowOff>31750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6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10</xdr:row>
          <xdr:rowOff>12700</xdr:rowOff>
        </xdr:from>
        <xdr:to>
          <xdr:col>0</xdr:col>
          <xdr:colOff>6908800</xdr:colOff>
          <xdr:row>11</xdr:row>
          <xdr:rowOff>31750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6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11</xdr:row>
          <xdr:rowOff>12700</xdr:rowOff>
        </xdr:from>
        <xdr:to>
          <xdr:col>0</xdr:col>
          <xdr:colOff>6908800</xdr:colOff>
          <xdr:row>12</xdr:row>
          <xdr:rowOff>31750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6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12</xdr:row>
          <xdr:rowOff>12700</xdr:rowOff>
        </xdr:from>
        <xdr:to>
          <xdr:col>0</xdr:col>
          <xdr:colOff>6908800</xdr:colOff>
          <xdr:row>13</xdr:row>
          <xdr:rowOff>31750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6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13</xdr:row>
          <xdr:rowOff>0</xdr:rowOff>
        </xdr:from>
        <xdr:to>
          <xdr:col>0</xdr:col>
          <xdr:colOff>6896100</xdr:colOff>
          <xdr:row>14</xdr:row>
          <xdr:rowOff>50800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6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5</xdr:row>
          <xdr:rowOff>279400</xdr:rowOff>
        </xdr:from>
        <xdr:to>
          <xdr:col>0</xdr:col>
          <xdr:colOff>6927850</xdr:colOff>
          <xdr:row>7</xdr:row>
          <xdr:rowOff>31750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6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6</xdr:row>
          <xdr:rowOff>184150</xdr:rowOff>
        </xdr:from>
        <xdr:to>
          <xdr:col>0</xdr:col>
          <xdr:colOff>6908800</xdr:colOff>
          <xdr:row>8</xdr:row>
          <xdr:rowOff>12700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6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7</xdr:row>
          <xdr:rowOff>184150</xdr:rowOff>
        </xdr:from>
        <xdr:to>
          <xdr:col>0</xdr:col>
          <xdr:colOff>6908800</xdr:colOff>
          <xdr:row>9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6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9</xdr:row>
          <xdr:rowOff>12700</xdr:rowOff>
        </xdr:from>
        <xdr:to>
          <xdr:col>0</xdr:col>
          <xdr:colOff>6908800</xdr:colOff>
          <xdr:row>10</xdr:row>
          <xdr:rowOff>31750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6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9</xdr:row>
          <xdr:rowOff>12700</xdr:rowOff>
        </xdr:from>
        <xdr:to>
          <xdr:col>0</xdr:col>
          <xdr:colOff>6908800</xdr:colOff>
          <xdr:row>10</xdr:row>
          <xdr:rowOff>31750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6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10</xdr:row>
          <xdr:rowOff>0</xdr:rowOff>
        </xdr:from>
        <xdr:to>
          <xdr:col>0</xdr:col>
          <xdr:colOff>6908800</xdr:colOff>
          <xdr:row>11</xdr:row>
          <xdr:rowOff>31750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6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11</xdr:row>
          <xdr:rowOff>12700</xdr:rowOff>
        </xdr:from>
        <xdr:to>
          <xdr:col>0</xdr:col>
          <xdr:colOff>6908800</xdr:colOff>
          <xdr:row>12</xdr:row>
          <xdr:rowOff>31750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6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13</xdr:row>
          <xdr:rowOff>0</xdr:rowOff>
        </xdr:from>
        <xdr:to>
          <xdr:col>0</xdr:col>
          <xdr:colOff>6896100</xdr:colOff>
          <xdr:row>14</xdr:row>
          <xdr:rowOff>50800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6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6667500</xdr:colOff>
          <xdr:row>10</xdr:row>
          <xdr:rowOff>0</xdr:rowOff>
        </xdr:from>
        <xdr:to>
          <xdr:col>0</xdr:col>
          <xdr:colOff>6927850</xdr:colOff>
          <xdr:row>11</xdr:row>
          <xdr:rowOff>31750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6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6661150</xdr:colOff>
          <xdr:row>12</xdr:row>
          <xdr:rowOff>12700</xdr:rowOff>
        </xdr:from>
        <xdr:to>
          <xdr:col>0</xdr:col>
          <xdr:colOff>6908800</xdr:colOff>
          <xdr:row>13</xdr:row>
          <xdr:rowOff>31750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6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7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4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0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6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1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4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9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Invoice%2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8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7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4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0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6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5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1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9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5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2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voice 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scec.com/sites/default/files/documents/ERPGranteeInstructions.pdf" TargetMode="External"/><Relationship Id="rId1" Type="http://schemas.openxmlformats.org/officeDocument/2006/relationships/hyperlink" Target="https://www.masscec.com/sites/default/files/documents/MassCEC%20Readiness%20Calculator.xlsm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www.masscec.com/sites/default/files/documents/ERP-GranteeInstructions.pdf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5:S42"/>
  <sheetViews>
    <sheetView tabSelected="1" zoomScaleNormal="100" workbookViewId="0">
      <selection activeCell="B5" sqref="B5:E5"/>
    </sheetView>
  </sheetViews>
  <sheetFormatPr defaultColWidth="8.85546875" defaultRowHeight="14.45"/>
  <cols>
    <col min="1" max="1" width="3.140625" style="1" customWidth="1"/>
    <col min="2" max="2" width="23" style="1" customWidth="1"/>
    <col min="3" max="3" width="45.42578125" style="1" customWidth="1"/>
    <col min="4" max="4" width="9.5703125" style="1" customWidth="1"/>
    <col min="5" max="5" width="6.5703125" style="1" customWidth="1"/>
    <col min="6" max="6" width="5.5703125" style="1" customWidth="1"/>
    <col min="7" max="7" width="6.5703125" style="1" customWidth="1"/>
    <col min="8" max="8" width="28.5703125" style="1" customWidth="1"/>
    <col min="9" max="18" width="10.5703125" style="7" customWidth="1"/>
    <col min="19" max="16384" width="8.85546875" style="1"/>
  </cols>
  <sheetData>
    <row r="5" spans="2:19" ht="18.600000000000001">
      <c r="B5" s="124" t="s">
        <v>0</v>
      </c>
      <c r="C5" s="125"/>
      <c r="D5" s="125"/>
      <c r="E5" s="126"/>
      <c r="F5" s="2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1"/>
      <c r="S5" s="22"/>
    </row>
    <row r="6" spans="2:19">
      <c r="B6" s="3"/>
      <c r="C6" s="4"/>
      <c r="D6" s="4"/>
      <c r="E6" s="21"/>
      <c r="F6" s="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1"/>
    </row>
    <row r="7" spans="2:19">
      <c r="B7" s="19" t="s">
        <v>1</v>
      </c>
      <c r="C7" s="12"/>
      <c r="E7" s="5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1"/>
    </row>
    <row r="8" spans="2:19" ht="14.45" customHeight="1">
      <c r="B8" s="19" t="s">
        <v>2</v>
      </c>
      <c r="C8" s="13"/>
      <c r="D8" s="7"/>
      <c r="E8" s="5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1"/>
    </row>
    <row r="9" spans="2:19" ht="14.45" customHeight="1">
      <c r="B9" s="19" t="s">
        <v>3</v>
      </c>
      <c r="C9" s="45"/>
      <c r="D9" s="7"/>
      <c r="E9" s="5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1"/>
    </row>
    <row r="10" spans="2:19" ht="14.45" customHeight="1">
      <c r="B10" s="19" t="s">
        <v>4</v>
      </c>
      <c r="C10" s="46"/>
      <c r="D10" s="7"/>
      <c r="E10" s="5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1"/>
    </row>
    <row r="11" spans="2:19" ht="14.45" customHeight="1">
      <c r="B11" s="44" t="s">
        <v>5</v>
      </c>
      <c r="C11" s="119">
        <f>SUM(C9:C10)</f>
        <v>0</v>
      </c>
      <c r="D11" s="7"/>
      <c r="E11" s="5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1"/>
    </row>
    <row r="12" spans="2:19" ht="14.45" customHeight="1">
      <c r="B12" s="44" t="s">
        <v>6</v>
      </c>
      <c r="C12" s="120" t="e">
        <f>C10/C9</f>
        <v>#DIV/0!</v>
      </c>
      <c r="D12" s="7"/>
      <c r="E12" s="5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1"/>
    </row>
    <row r="13" spans="2:19">
      <c r="B13" s="8"/>
      <c r="C13" s="9"/>
      <c r="D13" s="9"/>
      <c r="E13" s="6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1"/>
    </row>
    <row r="14" spans="2:19"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"/>
    </row>
    <row r="15" spans="2:19">
      <c r="C15" s="15" t="s">
        <v>7</v>
      </c>
      <c r="D15" s="16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1"/>
    </row>
    <row r="16" spans="2:19"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1"/>
    </row>
    <row r="17" spans="2:18" ht="18.600000000000001">
      <c r="B17" s="124" t="s">
        <v>8</v>
      </c>
      <c r="C17" s="125"/>
      <c r="D17" s="125"/>
      <c r="E17" s="126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1"/>
    </row>
    <row r="18" spans="2:18" ht="14.45" customHeight="1">
      <c r="B18" s="145" t="s">
        <v>9</v>
      </c>
      <c r="C18" s="146"/>
      <c r="D18" s="146"/>
      <c r="E18" s="147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1"/>
    </row>
    <row r="19" spans="2:18">
      <c r="B19" s="148"/>
      <c r="C19" s="149"/>
      <c r="D19" s="149"/>
      <c r="E19" s="150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1"/>
    </row>
    <row r="20" spans="2:18">
      <c r="B20" s="68"/>
      <c r="C20" s="69"/>
      <c r="D20" s="69"/>
      <c r="E20" s="70"/>
      <c r="R20" s="1"/>
    </row>
    <row r="21" spans="2:18">
      <c r="B21" s="148" t="s">
        <v>10</v>
      </c>
      <c r="C21" s="149"/>
      <c r="D21" s="149"/>
      <c r="E21" s="150"/>
      <c r="R21" s="1"/>
    </row>
    <row r="22" spans="2:18">
      <c r="B22" s="148"/>
      <c r="C22" s="149"/>
      <c r="D22" s="149"/>
      <c r="E22" s="150"/>
      <c r="R22" s="1"/>
    </row>
    <row r="23" spans="2:18" ht="18.600000000000001">
      <c r="B23" s="68"/>
      <c r="C23" s="69"/>
      <c r="D23" s="69"/>
      <c r="E23" s="70"/>
      <c r="G23" s="144"/>
      <c r="H23" s="144"/>
      <c r="I23" s="144"/>
      <c r="J23" s="144"/>
      <c r="R23" s="1"/>
    </row>
    <row r="24" spans="2:18">
      <c r="B24" s="148" t="s">
        <v>11</v>
      </c>
      <c r="C24" s="149"/>
      <c r="D24" s="149"/>
      <c r="E24" s="150"/>
      <c r="G24" s="64"/>
      <c r="H24" s="64"/>
      <c r="I24" s="64"/>
      <c r="J24" s="64"/>
      <c r="R24" s="1"/>
    </row>
    <row r="25" spans="2:18" ht="15" customHeight="1">
      <c r="B25" s="151" t="s">
        <v>12</v>
      </c>
      <c r="C25" s="152"/>
      <c r="D25" s="152"/>
      <c r="E25" s="153"/>
      <c r="G25" s="64"/>
      <c r="H25" s="64"/>
      <c r="I25" s="64"/>
      <c r="J25" s="64"/>
      <c r="R25" s="1"/>
    </row>
    <row r="26" spans="2:18">
      <c r="B26" s="151"/>
      <c r="C26" s="152"/>
      <c r="D26" s="152"/>
      <c r="E26" s="153"/>
      <c r="G26" s="64"/>
      <c r="H26" s="64"/>
      <c r="I26" s="64"/>
      <c r="J26" s="64"/>
      <c r="R26" s="1"/>
    </row>
    <row r="27" spans="2:18">
      <c r="B27" s="151"/>
      <c r="C27" s="152"/>
      <c r="D27" s="152"/>
      <c r="E27" s="153"/>
      <c r="G27" s="64"/>
      <c r="H27" s="64"/>
      <c r="I27" s="64"/>
      <c r="J27" s="64"/>
      <c r="R27" s="1"/>
    </row>
    <row r="28" spans="2:18">
      <c r="B28" s="154"/>
      <c r="C28" s="155"/>
      <c r="D28" s="155"/>
      <c r="E28" s="156"/>
      <c r="G28" s="64"/>
      <c r="H28" s="64"/>
      <c r="I28" s="64"/>
      <c r="J28" s="64"/>
      <c r="R28" s="1"/>
    </row>
    <row r="29" spans="2:18">
      <c r="B29" s="23"/>
      <c r="C29" s="23"/>
      <c r="D29" s="23"/>
      <c r="E29" s="23"/>
      <c r="G29" s="64"/>
      <c r="H29" s="64"/>
      <c r="I29" s="64"/>
      <c r="J29" s="64"/>
      <c r="R29" s="1"/>
    </row>
    <row r="30" spans="2:18" ht="18.600000000000001">
      <c r="B30" s="124" t="s">
        <v>13</v>
      </c>
      <c r="C30" s="125"/>
      <c r="D30" s="125"/>
      <c r="E30" s="126"/>
      <c r="G30" s="64"/>
      <c r="H30" s="64"/>
      <c r="I30" s="64"/>
      <c r="J30" s="64"/>
      <c r="R30" s="1"/>
    </row>
    <row r="31" spans="2:18" ht="96.6" customHeight="1">
      <c r="B31" s="75" t="s">
        <v>14</v>
      </c>
      <c r="C31" s="133" t="s">
        <v>15</v>
      </c>
      <c r="D31" s="134"/>
      <c r="E31" s="135"/>
      <c r="G31" s="64"/>
      <c r="H31" s="64"/>
      <c r="I31" s="64"/>
      <c r="J31" s="64"/>
    </row>
    <row r="32" spans="2:18" ht="93" customHeight="1">
      <c r="B32" s="76" t="s">
        <v>16</v>
      </c>
      <c r="C32" s="136" t="s">
        <v>17</v>
      </c>
      <c r="D32" s="137"/>
      <c r="E32" s="138"/>
      <c r="G32" s="64"/>
      <c r="H32" s="64"/>
      <c r="I32" s="64"/>
      <c r="J32" s="64"/>
    </row>
    <row r="33" spans="2:17" ht="84" customHeight="1">
      <c r="B33" s="77" t="s">
        <v>18</v>
      </c>
      <c r="C33" s="127" t="s">
        <v>19</v>
      </c>
      <c r="D33" s="128"/>
      <c r="E33" s="129"/>
      <c r="G33" s="64"/>
      <c r="H33" s="64"/>
      <c r="I33" s="64"/>
      <c r="J33" s="64"/>
    </row>
    <row r="34" spans="2:17" ht="91.35" customHeight="1">
      <c r="B34" s="77" t="s">
        <v>20</v>
      </c>
      <c r="C34" s="130" t="s">
        <v>21</v>
      </c>
      <c r="D34" s="131"/>
      <c r="E34" s="132"/>
      <c r="G34" s="64"/>
      <c r="H34" s="64"/>
      <c r="I34" s="64"/>
      <c r="J34" s="64"/>
    </row>
    <row r="35" spans="2:17" ht="45.6" customHeight="1">
      <c r="B35" s="77" t="s">
        <v>22</v>
      </c>
      <c r="C35" s="127" t="s">
        <v>23</v>
      </c>
      <c r="D35" s="128"/>
      <c r="E35" s="129"/>
      <c r="G35" s="64"/>
      <c r="H35" s="64"/>
      <c r="I35" s="64"/>
      <c r="J35" s="64"/>
      <c r="K35" s="1"/>
      <c r="L35" s="1"/>
      <c r="M35" s="1"/>
      <c r="N35" s="1"/>
      <c r="O35" s="1"/>
      <c r="P35" s="1"/>
      <c r="Q35" s="1"/>
    </row>
    <row r="36" spans="2:17" ht="53.45" customHeight="1">
      <c r="B36" s="77" t="s">
        <v>24</v>
      </c>
      <c r="C36" s="127" t="s">
        <v>25</v>
      </c>
      <c r="D36" s="128"/>
      <c r="E36" s="129"/>
      <c r="I36" s="1"/>
      <c r="J36" s="1"/>
      <c r="K36" s="1"/>
      <c r="L36" s="1"/>
      <c r="M36" s="1"/>
      <c r="N36" s="1"/>
      <c r="O36" s="1"/>
      <c r="P36" s="1"/>
      <c r="Q36" s="1"/>
    </row>
    <row r="37" spans="2:17" ht="53.45" customHeight="1">
      <c r="B37" s="77" t="s">
        <v>26</v>
      </c>
      <c r="C37" s="127" t="s">
        <v>27</v>
      </c>
      <c r="D37" s="142"/>
      <c r="E37" s="143"/>
      <c r="I37" s="1"/>
      <c r="J37" s="1"/>
      <c r="K37" s="1"/>
      <c r="L37" s="1"/>
      <c r="M37" s="1"/>
      <c r="N37" s="1"/>
      <c r="O37" s="1"/>
      <c r="P37" s="1"/>
      <c r="Q37" s="1"/>
    </row>
    <row r="38" spans="2:17" ht="47.85" customHeight="1">
      <c r="B38" s="77" t="s">
        <v>28</v>
      </c>
      <c r="C38" s="127" t="s">
        <v>29</v>
      </c>
      <c r="D38" s="128"/>
      <c r="E38" s="129"/>
      <c r="I38" s="1"/>
      <c r="J38" s="1"/>
      <c r="K38" s="1"/>
      <c r="L38" s="1"/>
      <c r="M38" s="1"/>
      <c r="N38" s="1"/>
      <c r="O38" s="1"/>
      <c r="P38" s="1"/>
      <c r="Q38" s="1"/>
    </row>
    <row r="39" spans="2:17" ht="55.35" customHeight="1">
      <c r="B39" s="77" t="s">
        <v>30</v>
      </c>
      <c r="C39" s="127" t="s">
        <v>31</v>
      </c>
      <c r="D39" s="128"/>
      <c r="E39" s="129"/>
      <c r="I39" s="1"/>
      <c r="J39" s="1"/>
      <c r="K39" s="1"/>
      <c r="L39" s="1"/>
      <c r="M39" s="1"/>
      <c r="N39" s="1"/>
      <c r="O39" s="1"/>
      <c r="P39" s="1"/>
      <c r="Q39" s="1"/>
    </row>
    <row r="40" spans="2:17" ht="43.5">
      <c r="B40" s="73" t="s">
        <v>32</v>
      </c>
      <c r="C40" s="139" t="s">
        <v>33</v>
      </c>
      <c r="D40" s="140"/>
      <c r="E40" s="141"/>
    </row>
    <row r="41" spans="2:17" ht="57.6" customHeight="1">
      <c r="B41" s="77" t="s">
        <v>34</v>
      </c>
      <c r="C41" s="121" t="s">
        <v>35</v>
      </c>
      <c r="D41" s="122"/>
      <c r="E41" s="123"/>
      <c r="I41" s="1"/>
      <c r="J41" s="1"/>
      <c r="K41" s="1"/>
      <c r="L41" s="1"/>
      <c r="M41" s="1"/>
      <c r="N41" s="1"/>
      <c r="O41" s="1"/>
      <c r="P41" s="1"/>
    </row>
    <row r="42" spans="2:17" ht="80.099999999999994" customHeight="1">
      <c r="B42" s="76" t="s">
        <v>36</v>
      </c>
      <c r="C42" s="121" t="s">
        <v>37</v>
      </c>
      <c r="D42" s="122"/>
      <c r="E42" s="123"/>
      <c r="F42" s="79"/>
    </row>
  </sheetData>
  <sheetProtection algorithmName="SHA-512" hashValue="M1cQsUARIbIMTCKALeaQfaQ5MF3OSM93J4CuDjeuqByg5xBPUsaEwTK3RY4uGxUxDl7rqNN85hQuWzsRjqYpow==" saltValue="f4bGk+Uo8ceWTIR3v7sRqQ==" spinCount="100000" sheet="1" insertColumns="0" autoFilter="0" pivotTables="0"/>
  <mergeCells count="20">
    <mergeCell ref="G23:J23"/>
    <mergeCell ref="B18:E19"/>
    <mergeCell ref="B21:E22"/>
    <mergeCell ref="B24:E24"/>
    <mergeCell ref="B25:E28"/>
    <mergeCell ref="C42:E42"/>
    <mergeCell ref="B5:E5"/>
    <mergeCell ref="C39:E39"/>
    <mergeCell ref="B17:E17"/>
    <mergeCell ref="B30:E30"/>
    <mergeCell ref="C38:E38"/>
    <mergeCell ref="C33:E33"/>
    <mergeCell ref="C35:E35"/>
    <mergeCell ref="C36:E36"/>
    <mergeCell ref="C34:E34"/>
    <mergeCell ref="C41:E41"/>
    <mergeCell ref="C31:E31"/>
    <mergeCell ref="C32:E32"/>
    <mergeCell ref="C40:E40"/>
    <mergeCell ref="C37:E37"/>
  </mergeCells>
  <hyperlinks>
    <hyperlink ref="C41:E41" r:id="rId1" display="Refer to the MassCEC TRL Calculator to identify the readiness level of the technology associated with the project as well as the planned progression during the course of project execution. " xr:uid="{DD3BDC49-4DF3-4837-A81C-DCBD990DB3E0}"/>
    <hyperlink ref="C42:E42" r:id="rId2" display="An ERP assessment is a venture's ability to reduce greenhouse gas (GHG) emissions in the future. Please see the assessment for Invoice 2 and follow the instructions in this link. If this particular ERP assessment was conducted during the application process, you are NOT required to repeat the assessment. " xr:uid="{10F78D62-C1A2-4F69-8259-559C7CD87DD5}"/>
  </hyperlinks>
  <pageMargins left="0.7" right="0.7" top="0.75" bottom="0.75" header="0.3" footer="0.3"/>
  <pageSetup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B1:I18"/>
  <sheetViews>
    <sheetView workbookViewId="0">
      <selection activeCell="A7" sqref="A7:XFD7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5703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4 (MS #)'!D3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4 (MS #)'!D4</f>
        <v>0</v>
      </c>
      <c r="E4" s="113"/>
      <c r="F4" s="109"/>
    </row>
    <row r="5" spans="2:9">
      <c r="B5" s="17" t="s">
        <v>81</v>
      </c>
      <c r="C5" s="14" t="str">
        <f>'Invoice 1 (MS #)'!C7</f>
        <v>$</v>
      </c>
      <c r="D5" s="66">
        <f>E5+'Invoice 4 (MS #)'!D5</f>
        <v>0</v>
      </c>
      <c r="E5" s="114"/>
      <c r="F5" s="110"/>
    </row>
    <row r="6" spans="2:9" ht="29.1">
      <c r="B6" s="17" t="s">
        <v>83</v>
      </c>
      <c r="C6" s="14" t="str">
        <f>'Invoice 1 (MS #)'!C8</f>
        <v>#</v>
      </c>
      <c r="D6" s="65">
        <f>E6+'Invoice 4 (MS #)'!D6</f>
        <v>0</v>
      </c>
      <c r="E6" s="115"/>
      <c r="F6" s="110"/>
    </row>
    <row r="7" spans="2:9">
      <c r="B7" s="17" t="s">
        <v>132</v>
      </c>
      <c r="C7" s="14" t="s">
        <v>77</v>
      </c>
      <c r="D7" s="65">
        <f>E7+'Invoice 4 (MS #)'!D7</f>
        <v>0</v>
      </c>
      <c r="E7" s="115"/>
      <c r="F7" s="110"/>
    </row>
    <row r="8" spans="2:9">
      <c r="B8" s="17" t="s">
        <v>85</v>
      </c>
      <c r="C8" s="14" t="str">
        <f>'Invoice 1 (MS #)'!C10</f>
        <v>#</v>
      </c>
      <c r="D8" s="65">
        <f>E8+'Invoice 4 (MS #)'!D8</f>
        <v>0</v>
      </c>
      <c r="E8" s="115"/>
      <c r="F8" s="110"/>
    </row>
    <row r="9" spans="2:9">
      <c r="B9" s="17" t="s">
        <v>86</v>
      </c>
      <c r="C9" s="14" t="str">
        <f>'Invoice 1 (MS #)'!C11</f>
        <v>#</v>
      </c>
      <c r="D9" s="65">
        <f>E9+'Invoice 4 (MS #)'!D9</f>
        <v>0</v>
      </c>
      <c r="E9" s="115"/>
      <c r="F9" s="110"/>
    </row>
    <row r="10" spans="2:9">
      <c r="B10" s="17" t="s">
        <v>87</v>
      </c>
      <c r="C10" s="14" t="str">
        <f>'Invoice 1 (MS #)'!C12</f>
        <v>#</v>
      </c>
      <c r="D10" s="65">
        <f>E10+'Invoice 4 (MS #)'!D10</f>
        <v>0</v>
      </c>
      <c r="E10" s="114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4 (MS #)'!D11</f>
        <v>0</v>
      </c>
      <c r="E11" s="115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ocLzRnje1LguHRl/84bp/rxxtQwJgB9JV70IuQnK3x62R6Lx4Gqd6X3XKT2VdEg4i4E825+bWuP8Vapl+JfsJw==" saltValue="otllq4Euu+7dr3uEnKWAoQ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I18"/>
  <sheetViews>
    <sheetView workbookViewId="0">
      <selection activeCell="A7" sqref="A7:XFD7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5703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5 (MS #)'!D3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5 (MS #)'!D4</f>
        <v>0</v>
      </c>
      <c r="E4" s="113"/>
      <c r="F4" s="109"/>
    </row>
    <row r="5" spans="2:9">
      <c r="B5" s="17" t="s">
        <v>81</v>
      </c>
      <c r="C5" s="14" t="str">
        <f>'Invoice 1 (MS #)'!C7</f>
        <v>$</v>
      </c>
      <c r="D5" s="66">
        <f>E5+'Invoice 5 (MS #)'!D5</f>
        <v>0</v>
      </c>
      <c r="E5" s="114"/>
      <c r="F5" s="110"/>
    </row>
    <row r="6" spans="2:9" ht="29.1">
      <c r="B6" s="17" t="s">
        <v>83</v>
      </c>
      <c r="C6" s="14" t="str">
        <f>'Invoice 1 (MS #)'!C8</f>
        <v>#</v>
      </c>
      <c r="D6" s="65">
        <f>E6+'Invoice 5 (MS #)'!D6</f>
        <v>0</v>
      </c>
      <c r="E6" s="115"/>
      <c r="F6" s="110"/>
    </row>
    <row r="7" spans="2:9">
      <c r="B7" s="17" t="s">
        <v>132</v>
      </c>
      <c r="C7" s="14" t="s">
        <v>77</v>
      </c>
      <c r="D7" s="65">
        <f>E7+'Invoice 5 (MS #)'!D7</f>
        <v>0</v>
      </c>
      <c r="E7" s="115"/>
      <c r="F7" s="110"/>
    </row>
    <row r="8" spans="2:9">
      <c r="B8" s="17" t="s">
        <v>85</v>
      </c>
      <c r="C8" s="14" t="str">
        <f>'Invoice 1 (MS #)'!C10</f>
        <v>#</v>
      </c>
      <c r="D8" s="65">
        <f>E8+'Invoice 5 (MS #)'!D8</f>
        <v>0</v>
      </c>
      <c r="E8" s="115"/>
      <c r="F8" s="110"/>
    </row>
    <row r="9" spans="2:9">
      <c r="B9" s="17" t="s">
        <v>86</v>
      </c>
      <c r="C9" s="14" t="str">
        <f>'Invoice 1 (MS #)'!C11</f>
        <v>#</v>
      </c>
      <c r="D9" s="65">
        <f>E9+'Invoice 5 (MS #)'!D9</f>
        <v>0</v>
      </c>
      <c r="E9" s="115"/>
      <c r="F9" s="110"/>
    </row>
    <row r="10" spans="2:9">
      <c r="B10" s="17" t="s">
        <v>87</v>
      </c>
      <c r="C10" s="14" t="str">
        <f>'Invoice 1 (MS #)'!C12</f>
        <v>#</v>
      </c>
      <c r="D10" s="65">
        <f>E10+'Invoice 5 (MS #)'!D10</f>
        <v>0</v>
      </c>
      <c r="E10" s="114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5 (MS #)'!D11</f>
        <v>0</v>
      </c>
      <c r="E11" s="115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NCitgJsPM6PL54VcfwaypcTpQwdrx2iPwjrVJxe0wYBQgS02rSIbX4amTMT7N9JGNa0j77Oq4IJkJ4imIjkTsg==" saltValue="Q82242Nmc40YJXgCz007UQ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B1:I18"/>
  <sheetViews>
    <sheetView workbookViewId="0">
      <selection activeCell="A7" sqref="A7:XFD7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42578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6 (MS #)'!D3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6 (MS #)'!D4</f>
        <v>0</v>
      </c>
      <c r="E4" s="113"/>
      <c r="F4" s="109"/>
    </row>
    <row r="5" spans="2:9">
      <c r="B5" s="17" t="s">
        <v>81</v>
      </c>
      <c r="C5" s="14" t="str">
        <f>'Invoice 1 (MS #)'!C7</f>
        <v>$</v>
      </c>
      <c r="D5" s="66">
        <f>E5+'Invoice 6 (MS #)'!D5</f>
        <v>0</v>
      </c>
      <c r="E5" s="114"/>
      <c r="F5" s="110"/>
    </row>
    <row r="6" spans="2:9" ht="29.1">
      <c r="B6" s="17" t="s">
        <v>83</v>
      </c>
      <c r="C6" s="14" t="str">
        <f>'Invoice 1 (MS #)'!C8</f>
        <v>#</v>
      </c>
      <c r="D6" s="65">
        <f>E6+'Invoice 6 (MS #)'!D6</f>
        <v>0</v>
      </c>
      <c r="E6" s="115"/>
      <c r="F6" s="110"/>
    </row>
    <row r="7" spans="2:9">
      <c r="B7" s="17" t="s">
        <v>132</v>
      </c>
      <c r="C7" s="14" t="s">
        <v>77</v>
      </c>
      <c r="D7" s="65">
        <f>E7+'Invoice 6 (MS #)'!D7</f>
        <v>0</v>
      </c>
      <c r="E7" s="115"/>
      <c r="F7" s="110"/>
    </row>
    <row r="8" spans="2:9">
      <c r="B8" s="17" t="s">
        <v>85</v>
      </c>
      <c r="C8" s="14" t="str">
        <f>'Invoice 1 (MS #)'!C10</f>
        <v>#</v>
      </c>
      <c r="D8" s="65">
        <f>E8+'Invoice 6 (MS #)'!D8</f>
        <v>0</v>
      </c>
      <c r="E8" s="115"/>
      <c r="F8" s="110"/>
    </row>
    <row r="9" spans="2:9">
      <c r="B9" s="17" t="s">
        <v>86</v>
      </c>
      <c r="C9" s="14" t="str">
        <f>'Invoice 1 (MS #)'!C11</f>
        <v>#</v>
      </c>
      <c r="D9" s="65">
        <f>E9+'Invoice 6 (MS #)'!D9</f>
        <v>0</v>
      </c>
      <c r="E9" s="115"/>
      <c r="F9" s="110"/>
    </row>
    <row r="10" spans="2:9">
      <c r="B10" s="17" t="s">
        <v>87</v>
      </c>
      <c r="C10" s="14" t="str">
        <f>'Invoice 1 (MS #)'!C12</f>
        <v>#</v>
      </c>
      <c r="D10" s="65">
        <f>E10+'Invoice 6 (MS #)'!D10</f>
        <v>0</v>
      </c>
      <c r="E10" s="114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6 (MS #)'!D11</f>
        <v>0</v>
      </c>
      <c r="E11" s="115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wHdsc9HYoVxj83YGGhL5nwaaSG/ZmEqoyAdLY+xHMUJpqCJ3UGkeagRS0YVxPHHzqMFCs2ZRK7RJ0Q4jCSOC/Q==" saltValue="qFew014gZYcbBloVWhJFmQ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1:I18"/>
  <sheetViews>
    <sheetView workbookViewId="0">
      <selection activeCell="O11" sqref="O11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5703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7 (MS #)'!D3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7 (MS #)'!D4</f>
        <v>0</v>
      </c>
      <c r="E4" s="113"/>
      <c r="F4" s="109"/>
    </row>
    <row r="5" spans="2:9">
      <c r="B5" s="17" t="s">
        <v>81</v>
      </c>
      <c r="C5" s="14" t="str">
        <f>'Invoice 1 (MS #)'!C7</f>
        <v>$</v>
      </c>
      <c r="D5" s="66">
        <f>E5+'Invoice 7 (MS #)'!D5</f>
        <v>0</v>
      </c>
      <c r="E5" s="114"/>
      <c r="F5" s="110"/>
    </row>
    <row r="6" spans="2:9" ht="29.1">
      <c r="B6" s="17" t="s">
        <v>83</v>
      </c>
      <c r="C6" s="14" t="str">
        <f>'Invoice 1 (MS #)'!C8</f>
        <v>#</v>
      </c>
      <c r="D6" s="65">
        <f>E6+'Invoice 7 (MS #)'!D6</f>
        <v>0</v>
      </c>
      <c r="E6" s="115"/>
      <c r="F6" s="110"/>
    </row>
    <row r="7" spans="2:9">
      <c r="B7" s="17" t="s">
        <v>132</v>
      </c>
      <c r="C7" s="14" t="s">
        <v>77</v>
      </c>
      <c r="D7" s="65">
        <f>E7+'Invoice 7 (MS #)'!D7</f>
        <v>0</v>
      </c>
      <c r="E7" s="115"/>
      <c r="F7" s="110"/>
    </row>
    <row r="8" spans="2:9">
      <c r="B8" s="17" t="s">
        <v>85</v>
      </c>
      <c r="C8" s="14" t="str">
        <f>'Invoice 1 (MS #)'!C10</f>
        <v>#</v>
      </c>
      <c r="D8" s="65">
        <f>E8+'Invoice 7 (MS #)'!D8</f>
        <v>0</v>
      </c>
      <c r="E8" s="115"/>
      <c r="F8" s="110"/>
    </row>
    <row r="9" spans="2:9">
      <c r="B9" s="17" t="s">
        <v>86</v>
      </c>
      <c r="C9" s="14" t="str">
        <f>'Invoice 1 (MS #)'!C11</f>
        <v>#</v>
      </c>
      <c r="D9" s="65">
        <f>E9+'Invoice 7 (MS #)'!D9</f>
        <v>0</v>
      </c>
      <c r="E9" s="115"/>
      <c r="F9" s="110"/>
    </row>
    <row r="10" spans="2:9">
      <c r="B10" s="17" t="s">
        <v>87</v>
      </c>
      <c r="C10" s="14" t="str">
        <f>'Invoice 1 (MS #)'!C12</f>
        <v>#</v>
      </c>
      <c r="D10" s="65">
        <f>E10+'Invoice 7 (MS #)'!D10</f>
        <v>0</v>
      </c>
      <c r="E10" s="114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7 (MS #)'!D11</f>
        <v>0</v>
      </c>
      <c r="E11" s="115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+vLREhcDrtazzi0uCMnGD5k3j5rUOOkxOBT7SzLza9kEMAvrP12L5aP1dNgb65TPc0O/q9PuilVML66LM1LzQA==" saltValue="p+vlFBfz90ieUTat37yHJA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2:X22"/>
  <sheetViews>
    <sheetView showGridLines="0" workbookViewId="0">
      <selection activeCell="H28" sqref="H28"/>
    </sheetView>
  </sheetViews>
  <sheetFormatPr defaultRowHeight="14.45"/>
  <cols>
    <col min="1" max="1" width="4.42578125" customWidth="1"/>
    <col min="2" max="2" width="5.42578125" customWidth="1"/>
    <col min="3" max="3" width="15.5703125" customWidth="1"/>
    <col min="4" max="11" width="8.42578125" customWidth="1"/>
    <col min="12" max="12" width="3.85546875" customWidth="1"/>
    <col min="13" max="13" width="9" customWidth="1"/>
  </cols>
  <sheetData>
    <row r="2" spans="2:24" ht="18.600000000000001">
      <c r="B2" s="124" t="s">
        <v>38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6"/>
    </row>
    <row r="3" spans="2:24">
      <c r="B3" s="29"/>
      <c r="C3" s="2"/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/>
      <c r="M3" s="2"/>
      <c r="N3" s="4"/>
      <c r="O3" s="4"/>
      <c r="P3" s="4"/>
      <c r="Q3" s="4">
        <v>15</v>
      </c>
      <c r="X3" s="55"/>
    </row>
    <row r="4" spans="2:24" ht="72">
      <c r="B4" s="30"/>
      <c r="C4" s="9"/>
      <c r="D4" s="25" t="s">
        <v>39</v>
      </c>
      <c r="E4" s="26" t="s">
        <v>40</v>
      </c>
      <c r="F4" s="27" t="s">
        <v>41</v>
      </c>
      <c r="G4" s="26" t="s">
        <v>42</v>
      </c>
      <c r="H4" s="26" t="s">
        <v>43</v>
      </c>
      <c r="I4" s="26" t="s">
        <v>44</v>
      </c>
      <c r="J4" s="26" t="s">
        <v>45</v>
      </c>
      <c r="K4" s="26" t="s">
        <v>46</v>
      </c>
      <c r="L4" s="49"/>
      <c r="M4" s="1"/>
      <c r="X4" s="55"/>
    </row>
    <row r="5" spans="2:24">
      <c r="B5" s="30"/>
      <c r="C5" s="31" t="s">
        <v>47</v>
      </c>
      <c r="D5" s="32">
        <f t="shared" ref="D5:K19" ca="1" si="0">INDIRECT("'"&amp;$C5&amp;"'!D"&amp;D$3)</f>
        <v>0</v>
      </c>
      <c r="E5" s="33">
        <f t="shared" ca="1" si="0"/>
        <v>0</v>
      </c>
      <c r="F5" s="32">
        <f t="shared" ca="1" si="0"/>
        <v>0</v>
      </c>
      <c r="G5" s="32">
        <f t="shared" ca="1" si="0"/>
        <v>0</v>
      </c>
      <c r="H5" s="32">
        <f t="shared" ca="1" si="0"/>
        <v>0</v>
      </c>
      <c r="I5" s="33">
        <f t="shared" ca="1" si="0"/>
        <v>0</v>
      </c>
      <c r="J5" s="32">
        <f t="shared" ca="1" si="0"/>
        <v>0</v>
      </c>
      <c r="K5" s="34">
        <f t="shared" ca="1" si="0"/>
        <v>0</v>
      </c>
      <c r="L5" s="50"/>
      <c r="M5" s="1"/>
      <c r="X5" s="55"/>
    </row>
    <row r="6" spans="2:24">
      <c r="B6" s="30"/>
      <c r="C6" s="35" t="s">
        <v>48</v>
      </c>
      <c r="D6" s="36">
        <f t="shared" ca="1" si="0"/>
        <v>0</v>
      </c>
      <c r="E6" s="37">
        <f t="shared" ca="1" si="0"/>
        <v>0</v>
      </c>
      <c r="F6" s="36">
        <f t="shared" ca="1" si="0"/>
        <v>0</v>
      </c>
      <c r="G6" s="36">
        <f ca="1">INDIRECT("'"&amp;$C6&amp;"'!D"&amp;G$3)</f>
        <v>0</v>
      </c>
      <c r="H6" s="36">
        <f t="shared" ca="1" si="0"/>
        <v>0</v>
      </c>
      <c r="I6" s="37">
        <f t="shared" ca="1" si="0"/>
        <v>0</v>
      </c>
      <c r="J6" s="36">
        <f t="shared" ca="1" si="0"/>
        <v>0</v>
      </c>
      <c r="K6" s="38">
        <f t="shared" ca="1" si="0"/>
        <v>0</v>
      </c>
      <c r="L6" s="50"/>
      <c r="M6" s="1"/>
      <c r="X6" s="55"/>
    </row>
    <row r="7" spans="2:24">
      <c r="B7" s="30"/>
      <c r="C7" s="35" t="s">
        <v>49</v>
      </c>
      <c r="D7" s="36">
        <f t="shared" ca="1" si="0"/>
        <v>0</v>
      </c>
      <c r="E7" s="37">
        <f t="shared" ca="1" si="0"/>
        <v>0</v>
      </c>
      <c r="F7" s="36">
        <f t="shared" ca="1" si="0"/>
        <v>0</v>
      </c>
      <c r="G7" s="36">
        <f t="shared" ca="1" si="0"/>
        <v>0</v>
      </c>
      <c r="H7" s="36">
        <f t="shared" ca="1" si="0"/>
        <v>0</v>
      </c>
      <c r="I7" s="37">
        <f t="shared" ca="1" si="0"/>
        <v>0</v>
      </c>
      <c r="J7" s="36">
        <f t="shared" ca="1" si="0"/>
        <v>0</v>
      </c>
      <c r="K7" s="38">
        <f t="shared" ca="1" si="0"/>
        <v>0</v>
      </c>
      <c r="L7" s="50"/>
      <c r="M7" s="7"/>
      <c r="X7" s="55"/>
    </row>
    <row r="8" spans="2:24">
      <c r="B8" s="30"/>
      <c r="C8" s="35" t="s">
        <v>50</v>
      </c>
      <c r="D8" s="36">
        <f t="shared" ca="1" si="0"/>
        <v>0</v>
      </c>
      <c r="E8" s="37">
        <f t="shared" ca="1" si="0"/>
        <v>0</v>
      </c>
      <c r="F8" s="36">
        <f t="shared" ca="1" si="0"/>
        <v>0</v>
      </c>
      <c r="G8" s="36">
        <f t="shared" ca="1" si="0"/>
        <v>0</v>
      </c>
      <c r="H8" s="36">
        <f ca="1">INDIRECT("'"&amp;$C8&amp;"'!D"&amp;H$3)</f>
        <v>0</v>
      </c>
      <c r="I8" s="37">
        <f t="shared" ca="1" si="0"/>
        <v>0</v>
      </c>
      <c r="J8" s="36">
        <f t="shared" ca="1" si="0"/>
        <v>0</v>
      </c>
      <c r="K8" s="38">
        <f t="shared" ca="1" si="0"/>
        <v>0</v>
      </c>
      <c r="L8" s="50"/>
      <c r="M8" s="7"/>
      <c r="X8" s="55"/>
    </row>
    <row r="9" spans="2:24">
      <c r="B9" s="30"/>
      <c r="C9" s="35" t="s">
        <v>51</v>
      </c>
      <c r="D9" s="36">
        <f t="shared" ca="1" si="0"/>
        <v>0</v>
      </c>
      <c r="E9" s="37">
        <f t="shared" ca="1" si="0"/>
        <v>0</v>
      </c>
      <c r="F9" s="36">
        <f t="shared" ca="1" si="0"/>
        <v>0</v>
      </c>
      <c r="G9" s="36">
        <f t="shared" ca="1" si="0"/>
        <v>0</v>
      </c>
      <c r="H9" s="36">
        <f t="shared" ca="1" si="0"/>
        <v>0</v>
      </c>
      <c r="I9" s="37">
        <f t="shared" ca="1" si="0"/>
        <v>0</v>
      </c>
      <c r="J9" s="36">
        <f t="shared" ca="1" si="0"/>
        <v>0</v>
      </c>
      <c r="K9" s="38">
        <f t="shared" ca="1" si="0"/>
        <v>0</v>
      </c>
      <c r="L9" s="50"/>
      <c r="M9" s="7"/>
      <c r="X9" s="55"/>
    </row>
    <row r="10" spans="2:24">
      <c r="B10" s="30"/>
      <c r="C10" s="35" t="s">
        <v>52</v>
      </c>
      <c r="D10" s="36">
        <f t="shared" ca="1" si="0"/>
        <v>0</v>
      </c>
      <c r="E10" s="37">
        <f t="shared" ca="1" si="0"/>
        <v>0</v>
      </c>
      <c r="F10" s="36">
        <f t="shared" ca="1" si="0"/>
        <v>0</v>
      </c>
      <c r="G10" s="36">
        <f t="shared" ca="1" si="0"/>
        <v>0</v>
      </c>
      <c r="H10" s="36">
        <f t="shared" ca="1" si="0"/>
        <v>0</v>
      </c>
      <c r="I10" s="37">
        <f t="shared" ca="1" si="0"/>
        <v>0</v>
      </c>
      <c r="J10" s="36">
        <f t="shared" ca="1" si="0"/>
        <v>0</v>
      </c>
      <c r="K10" s="38">
        <f t="shared" ca="1" si="0"/>
        <v>0</v>
      </c>
      <c r="L10" s="50"/>
      <c r="M10" s="7"/>
      <c r="X10" s="55"/>
    </row>
    <row r="11" spans="2:24">
      <c r="B11" s="30"/>
      <c r="C11" s="42" t="s">
        <v>53</v>
      </c>
      <c r="D11" s="36">
        <f t="shared" ca="1" si="0"/>
        <v>0</v>
      </c>
      <c r="E11" s="37">
        <f t="shared" ca="1" si="0"/>
        <v>0</v>
      </c>
      <c r="F11" s="36">
        <f t="shared" ca="1" si="0"/>
        <v>0</v>
      </c>
      <c r="G11" s="36">
        <f t="shared" ca="1" si="0"/>
        <v>0</v>
      </c>
      <c r="H11" s="36">
        <f t="shared" ca="1" si="0"/>
        <v>0</v>
      </c>
      <c r="I11" s="37">
        <f t="shared" ca="1" si="0"/>
        <v>0</v>
      </c>
      <c r="J11" s="36">
        <f t="shared" ca="1" si="0"/>
        <v>0</v>
      </c>
      <c r="K11" s="38">
        <f t="shared" ca="1" si="0"/>
        <v>0</v>
      </c>
      <c r="L11" s="50"/>
      <c r="M11" s="7"/>
      <c r="X11" s="55"/>
    </row>
    <row r="12" spans="2:24">
      <c r="B12" s="30"/>
      <c r="C12" s="42" t="s">
        <v>54</v>
      </c>
      <c r="D12" s="36">
        <f t="shared" ca="1" si="0"/>
        <v>0</v>
      </c>
      <c r="E12" s="37">
        <f t="shared" ca="1" si="0"/>
        <v>0</v>
      </c>
      <c r="F12" s="36">
        <f t="shared" ca="1" si="0"/>
        <v>0</v>
      </c>
      <c r="G12" s="36">
        <f t="shared" ca="1" si="0"/>
        <v>0</v>
      </c>
      <c r="H12" s="36">
        <f t="shared" ca="1" si="0"/>
        <v>0</v>
      </c>
      <c r="I12" s="37">
        <f t="shared" ca="1" si="0"/>
        <v>0</v>
      </c>
      <c r="J12" s="36">
        <f t="shared" ca="1" si="0"/>
        <v>0</v>
      </c>
      <c r="K12" s="38">
        <f t="shared" ca="1" si="0"/>
        <v>0</v>
      </c>
      <c r="L12" s="50"/>
      <c r="M12" s="7"/>
      <c r="X12" s="55"/>
    </row>
    <row r="13" spans="2:24">
      <c r="B13" s="24"/>
      <c r="C13" s="42" t="s">
        <v>55</v>
      </c>
      <c r="D13" s="36">
        <f t="shared" ca="1" si="0"/>
        <v>0</v>
      </c>
      <c r="E13" s="37">
        <f t="shared" ca="1" si="0"/>
        <v>0</v>
      </c>
      <c r="F13" s="36">
        <f t="shared" ca="1" si="0"/>
        <v>0</v>
      </c>
      <c r="G13" s="36">
        <f t="shared" ca="1" si="0"/>
        <v>0</v>
      </c>
      <c r="H13" s="36">
        <f t="shared" ca="1" si="0"/>
        <v>0</v>
      </c>
      <c r="I13" s="37">
        <f t="shared" ca="1" si="0"/>
        <v>0</v>
      </c>
      <c r="J13" s="36">
        <f t="shared" ca="1" si="0"/>
        <v>0</v>
      </c>
      <c r="K13" s="38">
        <f t="shared" ca="1" si="0"/>
        <v>0</v>
      </c>
      <c r="L13" s="50"/>
      <c r="M13" s="7"/>
      <c r="X13" s="55"/>
    </row>
    <row r="14" spans="2:24">
      <c r="B14" s="24"/>
      <c r="C14" s="43" t="s">
        <v>56</v>
      </c>
      <c r="D14" s="39">
        <f t="shared" ca="1" si="0"/>
        <v>0</v>
      </c>
      <c r="E14" s="40">
        <f t="shared" ca="1" si="0"/>
        <v>0</v>
      </c>
      <c r="F14" s="39">
        <f t="shared" ca="1" si="0"/>
        <v>0</v>
      </c>
      <c r="G14" s="39">
        <f t="shared" ca="1" si="0"/>
        <v>0</v>
      </c>
      <c r="H14" s="39">
        <f t="shared" ca="1" si="0"/>
        <v>0</v>
      </c>
      <c r="I14" s="40">
        <f t="shared" ca="1" si="0"/>
        <v>0</v>
      </c>
      <c r="J14" s="39">
        <f t="shared" ca="1" si="0"/>
        <v>0</v>
      </c>
      <c r="K14" s="41">
        <f t="shared" ca="1" si="0"/>
        <v>0</v>
      </c>
      <c r="L14" s="50"/>
      <c r="M14" s="7"/>
      <c r="X14" s="55"/>
    </row>
    <row r="15" spans="2:24">
      <c r="B15" s="24"/>
      <c r="C15" s="42" t="s">
        <v>57</v>
      </c>
      <c r="D15" s="39">
        <f t="shared" ca="1" si="0"/>
        <v>0</v>
      </c>
      <c r="E15" s="40">
        <f t="shared" ca="1" si="0"/>
        <v>0</v>
      </c>
      <c r="F15" s="39">
        <f t="shared" ca="1" si="0"/>
        <v>0</v>
      </c>
      <c r="G15" s="39">
        <f t="shared" ca="1" si="0"/>
        <v>0</v>
      </c>
      <c r="H15" s="39">
        <f t="shared" ca="1" si="0"/>
        <v>0</v>
      </c>
      <c r="I15" s="40">
        <f t="shared" ca="1" si="0"/>
        <v>0</v>
      </c>
      <c r="J15" s="39">
        <f t="shared" ca="1" si="0"/>
        <v>0</v>
      </c>
      <c r="K15" s="41">
        <f t="shared" ca="1" si="0"/>
        <v>0</v>
      </c>
      <c r="L15" s="50"/>
      <c r="M15" s="7"/>
      <c r="X15" s="55"/>
    </row>
    <row r="16" spans="2:24">
      <c r="B16" s="24"/>
      <c r="C16" s="43" t="s">
        <v>58</v>
      </c>
      <c r="D16" s="39">
        <f t="shared" ca="1" si="0"/>
        <v>0</v>
      </c>
      <c r="E16" s="40">
        <f t="shared" ca="1" si="0"/>
        <v>0</v>
      </c>
      <c r="F16" s="39">
        <f t="shared" ca="1" si="0"/>
        <v>0</v>
      </c>
      <c r="G16" s="39">
        <f t="shared" ca="1" si="0"/>
        <v>0</v>
      </c>
      <c r="H16" s="39">
        <f t="shared" ca="1" si="0"/>
        <v>0</v>
      </c>
      <c r="I16" s="40">
        <f t="shared" ca="1" si="0"/>
        <v>0</v>
      </c>
      <c r="J16" s="39">
        <f t="shared" ca="1" si="0"/>
        <v>0</v>
      </c>
      <c r="K16" s="41">
        <f t="shared" ca="1" si="0"/>
        <v>0</v>
      </c>
      <c r="L16" s="50"/>
      <c r="M16" s="7"/>
      <c r="X16" s="55"/>
    </row>
    <row r="17" spans="1:24">
      <c r="B17" s="24"/>
      <c r="C17" s="42" t="s">
        <v>59</v>
      </c>
      <c r="D17" s="39">
        <f t="shared" ca="1" si="0"/>
        <v>0</v>
      </c>
      <c r="E17" s="40">
        <f t="shared" ca="1" si="0"/>
        <v>0</v>
      </c>
      <c r="F17" s="39">
        <f t="shared" ca="1" si="0"/>
        <v>0</v>
      </c>
      <c r="G17" s="39">
        <f t="shared" ca="1" si="0"/>
        <v>0</v>
      </c>
      <c r="H17" s="39">
        <f t="shared" ca="1" si="0"/>
        <v>0</v>
      </c>
      <c r="I17" s="40">
        <f t="shared" ca="1" si="0"/>
        <v>0</v>
      </c>
      <c r="J17" s="39">
        <f t="shared" ca="1" si="0"/>
        <v>0</v>
      </c>
      <c r="K17" s="41">
        <f t="shared" ca="1" si="0"/>
        <v>0</v>
      </c>
      <c r="L17" s="50"/>
      <c r="M17" s="7"/>
      <c r="X17" s="55"/>
    </row>
    <row r="18" spans="1:24">
      <c r="B18" s="24"/>
      <c r="C18" s="43" t="s">
        <v>60</v>
      </c>
      <c r="D18" s="39">
        <f t="shared" ca="1" si="0"/>
        <v>0</v>
      </c>
      <c r="E18" s="40">
        <f t="shared" ca="1" si="0"/>
        <v>0</v>
      </c>
      <c r="F18" s="39">
        <f t="shared" ca="1" si="0"/>
        <v>0</v>
      </c>
      <c r="G18" s="39">
        <f t="shared" ca="1" si="0"/>
        <v>0</v>
      </c>
      <c r="H18" s="39">
        <f t="shared" ca="1" si="0"/>
        <v>0</v>
      </c>
      <c r="I18" s="40">
        <f t="shared" ca="1" si="0"/>
        <v>0</v>
      </c>
      <c r="J18" s="39">
        <f t="shared" ca="1" si="0"/>
        <v>0</v>
      </c>
      <c r="K18" s="41">
        <f t="shared" ca="1" si="0"/>
        <v>0</v>
      </c>
      <c r="L18" s="50"/>
      <c r="M18" s="7"/>
      <c r="X18" s="55"/>
    </row>
    <row r="19" spans="1:24">
      <c r="B19" s="24"/>
      <c r="C19" s="43" t="s">
        <v>61</v>
      </c>
      <c r="D19" s="39">
        <f t="shared" ca="1" si="0"/>
        <v>0</v>
      </c>
      <c r="E19" s="40">
        <f t="shared" ca="1" si="0"/>
        <v>0</v>
      </c>
      <c r="F19" s="39">
        <f ca="1">INDIRECT("'"&amp;$C19&amp;"'!D"&amp;F$3)</f>
        <v>0</v>
      </c>
      <c r="G19" s="39">
        <f t="shared" ca="1" si="0"/>
        <v>0</v>
      </c>
      <c r="H19" s="39">
        <f t="shared" ca="1" si="0"/>
        <v>0</v>
      </c>
      <c r="I19" s="40">
        <f t="shared" ca="1" si="0"/>
        <v>0</v>
      </c>
      <c r="J19" s="39">
        <f t="shared" ca="1" si="0"/>
        <v>0</v>
      </c>
      <c r="K19" s="41">
        <f t="shared" ca="1" si="0"/>
        <v>0</v>
      </c>
      <c r="L19" s="50"/>
      <c r="M19" s="7"/>
      <c r="X19" s="55"/>
    </row>
    <row r="20" spans="1:24">
      <c r="B20" s="24"/>
      <c r="C20" s="1"/>
      <c r="D20" s="1"/>
      <c r="E20" s="1"/>
      <c r="F20" s="1"/>
      <c r="G20" s="1"/>
      <c r="H20" s="1"/>
      <c r="I20" s="1"/>
      <c r="J20" s="1"/>
      <c r="K20" s="1"/>
      <c r="L20" s="1"/>
      <c r="M20" s="7"/>
      <c r="X20" s="55"/>
    </row>
    <row r="21" spans="1:24">
      <c r="A21" s="55"/>
      <c r="B21" s="58"/>
      <c r="X21" s="55"/>
    </row>
    <row r="22" spans="1:24">
      <c r="B22" s="56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57"/>
    </row>
  </sheetData>
  <mergeCells count="1">
    <mergeCell ref="B2:X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V21"/>
  <sheetViews>
    <sheetView workbookViewId="0">
      <selection activeCell="I4" sqref="I4"/>
    </sheetView>
  </sheetViews>
  <sheetFormatPr defaultColWidth="8.85546875" defaultRowHeight="14.45"/>
  <cols>
    <col min="1" max="1" width="2.5703125" style="1" customWidth="1"/>
    <col min="2" max="2" width="8.85546875" style="1"/>
    <col min="3" max="3" width="11.5703125" style="1" customWidth="1"/>
    <col min="4" max="9" width="12" style="1" customWidth="1"/>
    <col min="10" max="16384" width="8.85546875" style="1"/>
  </cols>
  <sheetData>
    <row r="1" spans="2:22">
      <c r="B1" s="9"/>
      <c r="C1" s="9"/>
      <c r="D1" s="9"/>
      <c r="E1" s="9"/>
      <c r="F1" s="9"/>
      <c r="G1" s="9"/>
      <c r="H1" s="9"/>
      <c r="I1" s="9"/>
      <c r="J1" s="9"/>
    </row>
    <row r="2" spans="2:22" ht="18.600000000000001">
      <c r="B2" s="157" t="s">
        <v>62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9"/>
    </row>
    <row r="3" spans="2:22">
      <c r="B3" s="29"/>
      <c r="C3" s="2"/>
      <c r="D3" s="4">
        <v>14</v>
      </c>
      <c r="E3" s="4"/>
      <c r="F3" s="4"/>
      <c r="G3" s="4">
        <v>15</v>
      </c>
      <c r="H3" s="4"/>
      <c r="I3" s="4"/>
      <c r="J3" s="2"/>
      <c r="V3" s="28"/>
    </row>
    <row r="4" spans="2:22" ht="68.25" customHeight="1">
      <c r="B4" s="30"/>
      <c r="C4" s="9"/>
      <c r="D4" s="59" t="s">
        <v>63</v>
      </c>
      <c r="E4" s="59" t="s">
        <v>64</v>
      </c>
      <c r="F4" s="59" t="s">
        <v>65</v>
      </c>
      <c r="G4" s="59" t="s">
        <v>66</v>
      </c>
      <c r="H4" s="60" t="s">
        <v>67</v>
      </c>
      <c r="I4" s="60" t="s">
        <v>68</v>
      </c>
      <c r="V4" s="28"/>
    </row>
    <row r="5" spans="2:22">
      <c r="B5" s="30"/>
      <c r="C5" s="31" t="s">
        <v>47</v>
      </c>
      <c r="D5" s="51">
        <f ca="1">INDIRECT("'"&amp;$C5&amp;"'!C"&amp;D$3)</f>
        <v>0</v>
      </c>
      <c r="E5" s="51">
        <f ca="1">SUM(D$5:D5)</f>
        <v>0</v>
      </c>
      <c r="F5" s="51">
        <f ca="1">'Cover Sheet'!$C$9-E5</f>
        <v>0</v>
      </c>
      <c r="G5" s="51">
        <f ca="1">INDIRECT("'"&amp;$C5&amp;"'!C"&amp;G$3)</f>
        <v>0</v>
      </c>
      <c r="H5" s="61" t="str">
        <f ca="1">IFERROR(G5/D5,"")</f>
        <v/>
      </c>
      <c r="I5" s="61" t="str">
        <f ca="1">IFERROR(SUM(G$5:G5)/E5,"")</f>
        <v/>
      </c>
      <c r="V5" s="28"/>
    </row>
    <row r="6" spans="2:22">
      <c r="B6" s="30"/>
      <c r="C6" s="35" t="s">
        <v>48</v>
      </c>
      <c r="D6" s="52">
        <f t="shared" ref="D6:G19" ca="1" si="0">INDIRECT("'"&amp;$C6&amp;"'!C"&amp;D$3)</f>
        <v>0</v>
      </c>
      <c r="E6" s="52">
        <f ca="1">SUM(D$5:D6)</f>
        <v>0</v>
      </c>
      <c r="F6" s="52">
        <f ca="1">'Cover Sheet'!$C$9-E6</f>
        <v>0</v>
      </c>
      <c r="G6" s="52">
        <f t="shared" ca="1" si="0"/>
        <v>0</v>
      </c>
      <c r="H6" s="62" t="str">
        <f t="shared" ref="H6:H19" ca="1" si="1">IFERROR(G6/D6,"")</f>
        <v/>
      </c>
      <c r="I6" s="62" t="str">
        <f ca="1">IFERROR(SUM(G$5:G6)/E6,"")</f>
        <v/>
      </c>
      <c r="V6" s="28"/>
    </row>
    <row r="7" spans="2:22">
      <c r="B7" s="30"/>
      <c r="C7" s="35" t="s">
        <v>49</v>
      </c>
      <c r="D7" s="52">
        <f t="shared" ca="1" si="0"/>
        <v>0</v>
      </c>
      <c r="E7" s="52">
        <f ca="1">SUM(D$5:D7)</f>
        <v>0</v>
      </c>
      <c r="F7" s="52">
        <f ca="1">'Cover Sheet'!$C$9-E7</f>
        <v>0</v>
      </c>
      <c r="G7" s="52">
        <f ca="1">INDIRECT("'"&amp;$C7&amp;"'!C"&amp;G$3)</f>
        <v>0</v>
      </c>
      <c r="H7" s="62" t="str">
        <f t="shared" ca="1" si="1"/>
        <v/>
      </c>
      <c r="I7" s="62" t="str">
        <f ca="1">IFERROR(SUM(G$5:G7)/E7,"")</f>
        <v/>
      </c>
      <c r="J7" s="7"/>
      <c r="V7" s="28"/>
    </row>
    <row r="8" spans="2:22">
      <c r="B8" s="30"/>
      <c r="C8" s="35" t="s">
        <v>50</v>
      </c>
      <c r="D8" s="52">
        <f t="shared" ca="1" si="0"/>
        <v>0</v>
      </c>
      <c r="E8" s="52">
        <f ca="1">SUM(D$5:D8)</f>
        <v>0</v>
      </c>
      <c r="F8" s="52">
        <f ca="1">'Cover Sheet'!$C$9-E8</f>
        <v>0</v>
      </c>
      <c r="G8" s="52">
        <f t="shared" ca="1" si="0"/>
        <v>0</v>
      </c>
      <c r="H8" s="62" t="str">
        <f t="shared" ca="1" si="1"/>
        <v/>
      </c>
      <c r="I8" s="62" t="str">
        <f ca="1">IFERROR(SUM(G$5:G8)/E8,"")</f>
        <v/>
      </c>
      <c r="J8" s="7"/>
      <c r="V8" s="28"/>
    </row>
    <row r="9" spans="2:22">
      <c r="B9" s="30"/>
      <c r="C9" s="35" t="s">
        <v>51</v>
      </c>
      <c r="D9" s="52">
        <f t="shared" ca="1" si="0"/>
        <v>0</v>
      </c>
      <c r="E9" s="52">
        <f ca="1">SUM(D$5:D9)</f>
        <v>0</v>
      </c>
      <c r="F9" s="52">
        <f ca="1">'Cover Sheet'!$C$9-E9</f>
        <v>0</v>
      </c>
      <c r="G9" s="52">
        <f t="shared" ca="1" si="0"/>
        <v>0</v>
      </c>
      <c r="H9" s="62" t="str">
        <f t="shared" ca="1" si="1"/>
        <v/>
      </c>
      <c r="I9" s="62" t="str">
        <f ca="1">IFERROR(SUM(G$5:G9)/E9,"")</f>
        <v/>
      </c>
      <c r="J9" s="7"/>
      <c r="V9" s="28"/>
    </row>
    <row r="10" spans="2:22">
      <c r="B10" s="30"/>
      <c r="C10" s="35" t="s">
        <v>52</v>
      </c>
      <c r="D10" s="52">
        <f t="shared" ca="1" si="0"/>
        <v>0</v>
      </c>
      <c r="E10" s="52">
        <f ca="1">SUM(D$5:D10)</f>
        <v>0</v>
      </c>
      <c r="F10" s="52">
        <f ca="1">'Cover Sheet'!$C$9-E10</f>
        <v>0</v>
      </c>
      <c r="G10" s="52">
        <f t="shared" ca="1" si="0"/>
        <v>0</v>
      </c>
      <c r="H10" s="62" t="str">
        <f t="shared" ca="1" si="1"/>
        <v/>
      </c>
      <c r="I10" s="62" t="str">
        <f ca="1">IFERROR(SUM(G$5:G10)/E10,"")</f>
        <v/>
      </c>
      <c r="J10" s="7"/>
      <c r="V10" s="28"/>
    </row>
    <row r="11" spans="2:22">
      <c r="B11" s="30"/>
      <c r="C11" s="42" t="s">
        <v>53</v>
      </c>
      <c r="D11" s="52">
        <f t="shared" ca="1" si="0"/>
        <v>0</v>
      </c>
      <c r="E11" s="52">
        <f ca="1">SUM(D$5:D11)</f>
        <v>0</v>
      </c>
      <c r="F11" s="52">
        <f ca="1">'Cover Sheet'!$C$9-E11</f>
        <v>0</v>
      </c>
      <c r="G11" s="52">
        <f t="shared" ca="1" si="0"/>
        <v>0</v>
      </c>
      <c r="H11" s="62" t="str">
        <f t="shared" ca="1" si="1"/>
        <v/>
      </c>
      <c r="I11" s="62" t="str">
        <f ca="1">IFERROR(SUM(G$5:G11)/E11,"")</f>
        <v/>
      </c>
      <c r="J11" s="7"/>
      <c r="V11" s="28"/>
    </row>
    <row r="12" spans="2:22">
      <c r="B12" s="30"/>
      <c r="C12" s="42" t="s">
        <v>54</v>
      </c>
      <c r="D12" s="52">
        <f t="shared" ca="1" si="0"/>
        <v>0</v>
      </c>
      <c r="E12" s="52">
        <f ca="1">SUM(D$5:D12)</f>
        <v>0</v>
      </c>
      <c r="F12" s="52">
        <f ca="1">'Cover Sheet'!$C$9-E12</f>
        <v>0</v>
      </c>
      <c r="G12" s="52">
        <f t="shared" ca="1" si="0"/>
        <v>0</v>
      </c>
      <c r="H12" s="62" t="str">
        <f t="shared" ca="1" si="1"/>
        <v/>
      </c>
      <c r="I12" s="62" t="str">
        <f ca="1">IFERROR(SUM(G$5:G12)/E12,"")</f>
        <v/>
      </c>
      <c r="J12" s="7"/>
      <c r="V12" s="28"/>
    </row>
    <row r="13" spans="2:22">
      <c r="B13" s="24"/>
      <c r="C13" s="42" t="s">
        <v>55</v>
      </c>
      <c r="D13" s="52">
        <f t="shared" ca="1" si="0"/>
        <v>0</v>
      </c>
      <c r="E13" s="52">
        <f ca="1">SUM(D$5:D13)</f>
        <v>0</v>
      </c>
      <c r="F13" s="52">
        <f ca="1">'Cover Sheet'!$C$9-E13</f>
        <v>0</v>
      </c>
      <c r="G13" s="52">
        <f t="shared" ca="1" si="0"/>
        <v>0</v>
      </c>
      <c r="H13" s="62" t="str">
        <f t="shared" ca="1" si="1"/>
        <v/>
      </c>
      <c r="I13" s="62" t="str">
        <f ca="1">IFERROR(SUM(G$5:G13)/E13,"")</f>
        <v/>
      </c>
      <c r="J13" s="7"/>
      <c r="V13" s="28"/>
    </row>
    <row r="14" spans="2:22">
      <c r="B14" s="24"/>
      <c r="C14" s="43" t="s">
        <v>56</v>
      </c>
      <c r="D14" s="53">
        <f t="shared" ca="1" si="0"/>
        <v>0</v>
      </c>
      <c r="E14" s="53">
        <f ca="1">SUM(D$5:D14)</f>
        <v>0</v>
      </c>
      <c r="F14" s="53">
        <f ca="1">'Cover Sheet'!$C$9-E14</f>
        <v>0</v>
      </c>
      <c r="G14" s="53">
        <f t="shared" ca="1" si="0"/>
        <v>0</v>
      </c>
      <c r="H14" s="63" t="str">
        <f t="shared" ca="1" si="1"/>
        <v/>
      </c>
      <c r="I14" s="63" t="str">
        <f ca="1">IFERROR(SUM(G$5:G14)/E14,"")</f>
        <v/>
      </c>
      <c r="J14" s="7"/>
      <c r="V14" s="28"/>
    </row>
    <row r="15" spans="2:22">
      <c r="B15" s="24"/>
      <c r="C15" s="42" t="s">
        <v>57</v>
      </c>
      <c r="D15" s="53">
        <f t="shared" ca="1" si="0"/>
        <v>0</v>
      </c>
      <c r="E15" s="53">
        <f ca="1">SUM(D$5:D15)</f>
        <v>0</v>
      </c>
      <c r="F15" s="53">
        <f ca="1">'Cover Sheet'!$C$9-E15</f>
        <v>0</v>
      </c>
      <c r="G15" s="53">
        <f t="shared" ca="1" si="0"/>
        <v>0</v>
      </c>
      <c r="H15" s="63" t="str">
        <f t="shared" ca="1" si="1"/>
        <v/>
      </c>
      <c r="I15" s="63" t="str">
        <f ca="1">IFERROR(SUM(G$5:G15)/E15,"")</f>
        <v/>
      </c>
      <c r="J15" s="7"/>
      <c r="V15" s="28"/>
    </row>
    <row r="16" spans="2:22">
      <c r="B16" s="24"/>
      <c r="C16" s="43" t="s">
        <v>58</v>
      </c>
      <c r="D16" s="53">
        <f t="shared" ca="1" si="0"/>
        <v>0</v>
      </c>
      <c r="E16" s="53">
        <f ca="1">SUM(D$5:D16)</f>
        <v>0</v>
      </c>
      <c r="F16" s="53">
        <f ca="1">'Cover Sheet'!$C$9-E16</f>
        <v>0</v>
      </c>
      <c r="G16" s="53">
        <f t="shared" ca="1" si="0"/>
        <v>0</v>
      </c>
      <c r="H16" s="63" t="str">
        <f t="shared" ca="1" si="1"/>
        <v/>
      </c>
      <c r="I16" s="63" t="str">
        <f ca="1">IFERROR(SUM(G$5:G16)/E16,"")</f>
        <v/>
      </c>
      <c r="J16" s="7"/>
      <c r="V16" s="28"/>
    </row>
    <row r="17" spans="1:22">
      <c r="B17" s="24"/>
      <c r="C17" s="42" t="s">
        <v>59</v>
      </c>
      <c r="D17" s="53">
        <f t="shared" ca="1" si="0"/>
        <v>0</v>
      </c>
      <c r="E17" s="53">
        <f ca="1">SUM(D$5:D17)</f>
        <v>0</v>
      </c>
      <c r="F17" s="53">
        <f ca="1">'Cover Sheet'!$C$9-E17</f>
        <v>0</v>
      </c>
      <c r="G17" s="53">
        <f t="shared" ca="1" si="0"/>
        <v>0</v>
      </c>
      <c r="H17" s="63" t="str">
        <f t="shared" ca="1" si="1"/>
        <v/>
      </c>
      <c r="I17" s="63" t="str">
        <f ca="1">IFERROR(SUM(G$5:G17)/E17,"")</f>
        <v/>
      </c>
      <c r="J17" s="7"/>
      <c r="V17" s="28"/>
    </row>
    <row r="18" spans="1:22">
      <c r="B18" s="24"/>
      <c r="C18" s="43" t="s">
        <v>60</v>
      </c>
      <c r="D18" s="53">
        <f t="shared" ca="1" si="0"/>
        <v>0</v>
      </c>
      <c r="E18" s="53">
        <f ca="1">SUM(D$5:D18)</f>
        <v>0</v>
      </c>
      <c r="F18" s="53">
        <f ca="1">'Cover Sheet'!$C$9-E18</f>
        <v>0</v>
      </c>
      <c r="G18" s="53">
        <f t="shared" ca="1" si="0"/>
        <v>0</v>
      </c>
      <c r="H18" s="63" t="str">
        <f t="shared" ca="1" si="1"/>
        <v/>
      </c>
      <c r="I18" s="63" t="str">
        <f ca="1">IFERROR(SUM(G$5:G18)/E18,"")</f>
        <v/>
      </c>
      <c r="J18" s="7"/>
      <c r="V18" s="28"/>
    </row>
    <row r="19" spans="1:22">
      <c r="B19" s="24"/>
      <c r="C19" s="43" t="s">
        <v>61</v>
      </c>
      <c r="D19" s="53">
        <f t="shared" ca="1" si="0"/>
        <v>0</v>
      </c>
      <c r="E19" s="53">
        <f ca="1">SUM(D$5:D19)</f>
        <v>0</v>
      </c>
      <c r="F19" s="53">
        <f ca="1">'Cover Sheet'!$C$9-E19</f>
        <v>0</v>
      </c>
      <c r="G19" s="53">
        <f t="shared" ca="1" si="0"/>
        <v>0</v>
      </c>
      <c r="H19" s="63" t="str">
        <f t="shared" ca="1" si="1"/>
        <v/>
      </c>
      <c r="I19" s="63" t="str">
        <f ca="1">IFERROR(SUM(G$5:G19)/E19,"")</f>
        <v/>
      </c>
      <c r="J19" s="7"/>
      <c r="V19" s="28"/>
    </row>
    <row r="20" spans="1:22">
      <c r="A20" s="28"/>
      <c r="V20" s="28"/>
    </row>
    <row r="21" spans="1:22">
      <c r="A21" s="2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54"/>
    </row>
  </sheetData>
  <mergeCells count="1">
    <mergeCell ref="B2:V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2:H36"/>
  <sheetViews>
    <sheetView workbookViewId="0">
      <selection activeCell="C3" sqref="C3"/>
    </sheetView>
  </sheetViews>
  <sheetFormatPr defaultRowHeight="14.45"/>
  <sheetData>
    <row r="2" spans="2:8">
      <c r="B2" t="s">
        <v>69</v>
      </c>
      <c r="G2" t="s">
        <v>70</v>
      </c>
      <c r="H2" t="s">
        <v>71</v>
      </c>
    </row>
    <row r="3" spans="2:8">
      <c r="B3" t="e">
        <f>IF('Cover Sheet'!#REF!,ROW('Cover Sheet'!#REF!),"")</f>
        <v>#REF!</v>
      </c>
      <c r="G3">
        <v>1</v>
      </c>
      <c r="H3" t="str">
        <f>IFERROR(SMALL($B$3:$B$36,G3),"")</f>
        <v/>
      </c>
    </row>
    <row r="4" spans="2:8">
      <c r="B4" t="e">
        <f>IF('Cover Sheet'!#REF!,ROW('Cover Sheet'!#REF!),"")</f>
        <v>#REF!</v>
      </c>
      <c r="G4">
        <v>2</v>
      </c>
      <c r="H4" t="str">
        <f t="shared" ref="H4:H23" si="0">IFERROR(SMALL($B$3:$B$36,G4),"")</f>
        <v/>
      </c>
    </row>
    <row r="5" spans="2:8">
      <c r="B5" t="e">
        <f>IF('Cover Sheet'!#REF!,ROW('Cover Sheet'!#REF!),"")</f>
        <v>#REF!</v>
      </c>
      <c r="G5">
        <v>3</v>
      </c>
      <c r="H5" t="str">
        <f t="shared" si="0"/>
        <v/>
      </c>
    </row>
    <row r="6" spans="2:8">
      <c r="B6" t="e">
        <f>IF('Cover Sheet'!#REF!,ROW('Cover Sheet'!#REF!),"")</f>
        <v>#REF!</v>
      </c>
      <c r="G6">
        <v>4</v>
      </c>
      <c r="H6" t="str">
        <f t="shared" si="0"/>
        <v/>
      </c>
    </row>
    <row r="7" spans="2:8">
      <c r="B7" t="e">
        <f>IF('Cover Sheet'!#REF!,ROW('Cover Sheet'!#REF!),"")</f>
        <v>#REF!</v>
      </c>
      <c r="G7">
        <v>5</v>
      </c>
      <c r="H7" t="str">
        <f t="shared" si="0"/>
        <v/>
      </c>
    </row>
    <row r="8" spans="2:8">
      <c r="B8" t="e">
        <f>IF('Cover Sheet'!#REF!,ROW('Cover Sheet'!#REF!),"")</f>
        <v>#REF!</v>
      </c>
      <c r="G8">
        <v>6</v>
      </c>
      <c r="H8" t="str">
        <f t="shared" si="0"/>
        <v/>
      </c>
    </row>
    <row r="9" spans="2:8">
      <c r="B9" t="e">
        <f>IF('Cover Sheet'!#REF!,ROW('Cover Sheet'!#REF!),"")</f>
        <v>#REF!</v>
      </c>
      <c r="G9">
        <v>7</v>
      </c>
      <c r="H9" t="str">
        <f t="shared" si="0"/>
        <v/>
      </c>
    </row>
    <row r="10" spans="2:8">
      <c r="B10" t="e">
        <f>IF('Cover Sheet'!#REF!,ROW('Cover Sheet'!#REF!),"")</f>
        <v>#REF!</v>
      </c>
      <c r="G10">
        <v>8</v>
      </c>
      <c r="H10" t="str">
        <f t="shared" si="0"/>
        <v/>
      </c>
    </row>
    <row r="11" spans="2:8">
      <c r="B11" t="e">
        <f>IF('Cover Sheet'!#REF!,ROW('Cover Sheet'!#REF!),"")</f>
        <v>#REF!</v>
      </c>
      <c r="G11">
        <v>9</v>
      </c>
      <c r="H11" t="str">
        <f t="shared" si="0"/>
        <v/>
      </c>
    </row>
    <row r="12" spans="2:8">
      <c r="B12" t="e">
        <f>IF('Cover Sheet'!#REF!,ROW('Cover Sheet'!#REF!),"")</f>
        <v>#REF!</v>
      </c>
      <c r="G12">
        <v>10</v>
      </c>
      <c r="H12" t="str">
        <f t="shared" si="0"/>
        <v/>
      </c>
    </row>
    <row r="13" spans="2:8">
      <c r="B13" t="e">
        <f>IF('Cover Sheet'!#REF!,ROW('Cover Sheet'!#REF!),"")</f>
        <v>#REF!</v>
      </c>
      <c r="G13">
        <v>11</v>
      </c>
      <c r="H13" t="str">
        <f t="shared" si="0"/>
        <v/>
      </c>
    </row>
    <row r="14" spans="2:8">
      <c r="B14" t="e">
        <f>IF('Cover Sheet'!#REF!,ROW('Cover Sheet'!#REF!),"")</f>
        <v>#REF!</v>
      </c>
      <c r="G14">
        <v>12</v>
      </c>
      <c r="H14" t="str">
        <f t="shared" si="0"/>
        <v/>
      </c>
    </row>
    <row r="15" spans="2:8">
      <c r="B15" t="e">
        <f>IF('Cover Sheet'!#REF!,ROW('Cover Sheet'!#REF!),"")</f>
        <v>#REF!</v>
      </c>
      <c r="G15">
        <v>13</v>
      </c>
      <c r="H15" t="str">
        <f t="shared" si="0"/>
        <v/>
      </c>
    </row>
    <row r="16" spans="2:8">
      <c r="B16" t="e">
        <f>IF('Cover Sheet'!#REF!,ROW('Cover Sheet'!#REF!),"")</f>
        <v>#REF!</v>
      </c>
      <c r="G16">
        <v>14</v>
      </c>
      <c r="H16" t="str">
        <f t="shared" si="0"/>
        <v/>
      </c>
    </row>
    <row r="17" spans="2:8">
      <c r="B17" t="e">
        <f>IF('Cover Sheet'!#REF!,ROW('Cover Sheet'!#REF!),"")</f>
        <v>#REF!</v>
      </c>
      <c r="G17">
        <v>15</v>
      </c>
      <c r="H17" t="str">
        <f t="shared" si="0"/>
        <v/>
      </c>
    </row>
    <row r="18" spans="2:8">
      <c r="B18" t="e">
        <f>IF('Cover Sheet'!#REF!,ROW('Cover Sheet'!#REF!),"")</f>
        <v>#REF!</v>
      </c>
      <c r="G18">
        <v>16</v>
      </c>
      <c r="H18" t="str">
        <f t="shared" si="0"/>
        <v/>
      </c>
    </row>
    <row r="19" spans="2:8">
      <c r="B19" t="e">
        <f>IF('Cover Sheet'!#REF!,ROW('Cover Sheet'!#REF!),"")</f>
        <v>#REF!</v>
      </c>
      <c r="H19" t="str">
        <f t="shared" si="0"/>
        <v/>
      </c>
    </row>
    <row r="20" spans="2:8">
      <c r="B20" t="e">
        <f>IF('Cover Sheet'!#REF!,ROW('Cover Sheet'!#REF!),"")</f>
        <v>#REF!</v>
      </c>
      <c r="H20" t="str">
        <f t="shared" si="0"/>
        <v/>
      </c>
    </row>
    <row r="21" spans="2:8">
      <c r="B21" t="e">
        <f>IF('Cover Sheet'!#REF!,ROW('Cover Sheet'!#REF!),"")</f>
        <v>#REF!</v>
      </c>
      <c r="H21" t="str">
        <f t="shared" si="0"/>
        <v/>
      </c>
    </row>
    <row r="22" spans="2:8">
      <c r="B22" t="e">
        <f>IF('Cover Sheet'!#REF!,ROW('Cover Sheet'!#REF!),"")</f>
        <v>#REF!</v>
      </c>
      <c r="H22" t="str">
        <f t="shared" si="0"/>
        <v/>
      </c>
    </row>
    <row r="23" spans="2:8">
      <c r="B23" t="e">
        <f>IF('Cover Sheet'!#REF!,ROW('Cover Sheet'!#REF!),"")</f>
        <v>#REF!</v>
      </c>
      <c r="H23" t="str">
        <f t="shared" si="0"/>
        <v/>
      </c>
    </row>
    <row r="24" spans="2:8">
      <c r="B24" t="e">
        <f>IF('Cover Sheet'!#REF!,ROW('Cover Sheet'!#REF!),"")</f>
        <v>#REF!</v>
      </c>
    </row>
    <row r="25" spans="2:8">
      <c r="B25" t="e">
        <f>IF('Cover Sheet'!#REF!,ROW('Cover Sheet'!#REF!),"")</f>
        <v>#REF!</v>
      </c>
    </row>
    <row r="26" spans="2:8">
      <c r="B26" t="e">
        <f>IF('Cover Sheet'!#REF!,ROW('Cover Sheet'!#REF!),"")</f>
        <v>#REF!</v>
      </c>
    </row>
    <row r="27" spans="2:8">
      <c r="B27" t="e">
        <f>IF('Cover Sheet'!#REF!,ROW('Cover Sheet'!#REF!),"")</f>
        <v>#REF!</v>
      </c>
    </row>
    <row r="28" spans="2:8">
      <c r="B28" t="e">
        <f>IF('Cover Sheet'!#REF!,ROW('Cover Sheet'!#REF!),"")</f>
        <v>#REF!</v>
      </c>
    </row>
    <row r="29" spans="2:8">
      <c r="B29" t="e">
        <f>IF('Cover Sheet'!#REF!,ROW('Cover Sheet'!#REF!),"")</f>
        <v>#REF!</v>
      </c>
    </row>
    <row r="30" spans="2:8">
      <c r="B30" t="e">
        <f>IF('Cover Sheet'!#REF!,ROW('Cover Sheet'!#REF!),"")</f>
        <v>#REF!</v>
      </c>
    </row>
    <row r="31" spans="2:8">
      <c r="B31" t="e">
        <f>IF('Cover Sheet'!#REF!,ROW('Cover Sheet'!#REF!),"")</f>
        <v>#REF!</v>
      </c>
    </row>
    <row r="32" spans="2:8">
      <c r="B32" t="e">
        <f>IF('Cover Sheet'!#REF!,ROW('Cover Sheet'!#REF!),"")</f>
        <v>#REF!</v>
      </c>
    </row>
    <row r="33" spans="2:2">
      <c r="B33" t="e">
        <f>IF('Cover Sheet'!#REF!,ROW('Cover Sheet'!#REF!),"")</f>
        <v>#REF!</v>
      </c>
    </row>
    <row r="34" spans="2:2">
      <c r="B34" t="e">
        <f>IF('Cover Sheet'!#REF!,ROW('Cover Sheet'!#REF!),"")</f>
        <v>#REF!</v>
      </c>
    </row>
    <row r="35" spans="2:2">
      <c r="B35" t="e">
        <f>IF('Cover Sheet'!#REF!,ROW('Cover Sheet'!#REF!),"")</f>
        <v>#REF!</v>
      </c>
    </row>
    <row r="36" spans="2:2">
      <c r="B36" t="e">
        <f>IF('Cover Sheet'!#REF!,ROW('Cover Sheet'!#REF!),"")</f>
        <v>#REF!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1:H22"/>
  <sheetViews>
    <sheetView zoomScale="70" zoomScaleNormal="70" workbookViewId="0">
      <selection activeCell="B13" sqref="B13"/>
    </sheetView>
  </sheetViews>
  <sheetFormatPr defaultColWidth="8.85546875" defaultRowHeight="14.45"/>
  <cols>
    <col min="1" max="1" width="2.5703125" style="1" customWidth="1"/>
    <col min="2" max="2" width="30" style="1" customWidth="1"/>
    <col min="3" max="3" width="15.5703125" style="7" customWidth="1"/>
    <col min="4" max="4" width="15.5703125" style="1" customWidth="1"/>
    <col min="5" max="5" width="55.5703125" style="1" customWidth="1"/>
    <col min="6" max="16384" width="8.85546875" style="1"/>
  </cols>
  <sheetData>
    <row r="1" spans="2:8">
      <c r="B1" s="18"/>
      <c r="C1" s="18"/>
      <c r="D1" s="18"/>
      <c r="E1" s="18"/>
      <c r="F1" s="18"/>
      <c r="G1" s="18"/>
      <c r="H1" s="18"/>
    </row>
    <row r="2" spans="2:8" ht="18.600000000000001">
      <c r="B2" s="10" t="s">
        <v>72</v>
      </c>
      <c r="C2" s="11" t="s">
        <v>73</v>
      </c>
      <c r="D2" s="11" t="s">
        <v>74</v>
      </c>
      <c r="E2" s="11" t="s">
        <v>75</v>
      </c>
    </row>
    <row r="3" spans="2:8" ht="29.1">
      <c r="B3" s="17" t="s">
        <v>76</v>
      </c>
      <c r="C3" s="14" t="s">
        <v>77</v>
      </c>
      <c r="D3" s="110"/>
      <c r="E3" s="109"/>
    </row>
    <row r="4" spans="2:8" ht="29.1">
      <c r="B4" s="17" t="s">
        <v>78</v>
      </c>
      <c r="C4" s="14" t="s">
        <v>77</v>
      </c>
      <c r="D4" s="110"/>
      <c r="E4" s="109"/>
    </row>
    <row r="5" spans="2:8">
      <c r="B5" s="17" t="s">
        <v>79</v>
      </c>
      <c r="C5" s="14" t="s">
        <v>77</v>
      </c>
      <c r="D5" s="110"/>
      <c r="E5" s="109"/>
    </row>
    <row r="6" spans="2:8">
      <c r="B6" s="17" t="s">
        <v>80</v>
      </c>
      <c r="C6" s="14" t="s">
        <v>77</v>
      </c>
      <c r="D6" s="110"/>
      <c r="E6" s="109"/>
    </row>
    <row r="7" spans="2:8">
      <c r="B7" s="17" t="s">
        <v>81</v>
      </c>
      <c r="C7" s="14" t="s">
        <v>82</v>
      </c>
      <c r="D7" s="110"/>
      <c r="E7" s="110"/>
    </row>
    <row r="8" spans="2:8">
      <c r="B8" s="17" t="s">
        <v>83</v>
      </c>
      <c r="C8" s="14" t="s">
        <v>77</v>
      </c>
      <c r="D8" s="110"/>
      <c r="E8" s="110"/>
    </row>
    <row r="9" spans="2:8">
      <c r="B9" s="17" t="s">
        <v>84</v>
      </c>
      <c r="C9" s="14" t="s">
        <v>77</v>
      </c>
      <c r="D9" s="110"/>
      <c r="E9" s="110"/>
    </row>
    <row r="10" spans="2:8">
      <c r="B10" s="17" t="s">
        <v>85</v>
      </c>
      <c r="C10" s="14" t="s">
        <v>77</v>
      </c>
      <c r="D10" s="110"/>
      <c r="E10" s="110"/>
    </row>
    <row r="11" spans="2:8">
      <c r="B11" s="17" t="s">
        <v>86</v>
      </c>
      <c r="C11" s="14" t="s">
        <v>77</v>
      </c>
      <c r="D11" s="110"/>
      <c r="E11" s="110"/>
    </row>
    <row r="12" spans="2:8">
      <c r="B12" s="17" t="s">
        <v>87</v>
      </c>
      <c r="C12" s="14" t="s">
        <v>77</v>
      </c>
      <c r="D12" s="110"/>
      <c r="E12" s="110"/>
    </row>
    <row r="13" spans="2:8" ht="29.1">
      <c r="B13" s="74" t="s">
        <v>88</v>
      </c>
      <c r="C13" s="14" t="s">
        <v>77</v>
      </c>
      <c r="D13" s="110"/>
      <c r="E13" s="118"/>
    </row>
    <row r="14" spans="2:8">
      <c r="B14" s="116"/>
      <c r="C14" s="50"/>
      <c r="D14" s="117"/>
      <c r="E14" s="117"/>
    </row>
    <row r="15" spans="2:8">
      <c r="B15" s="20" t="s">
        <v>89</v>
      </c>
    </row>
    <row r="16" spans="2:8">
      <c r="B16" s="20"/>
    </row>
    <row r="17" spans="2:3" ht="18.600000000000001">
      <c r="B17" s="124" t="s">
        <v>90</v>
      </c>
      <c r="C17" s="126"/>
    </row>
    <row r="18" spans="2:3">
      <c r="B18" s="17" t="s">
        <v>91</v>
      </c>
      <c r="C18" s="111"/>
    </row>
    <row r="19" spans="2:3">
      <c r="B19" s="47" t="s">
        <v>92</v>
      </c>
      <c r="C19" s="112"/>
    </row>
    <row r="20" spans="2:3">
      <c r="B20" s="1" t="str">
        <f>IFERROR(INDEX('Cover Sheet'!$C:$C,MetricList!H21),"")</f>
        <v/>
      </c>
    </row>
    <row r="21" spans="2:3">
      <c r="B21" s="160" t="s">
        <v>7</v>
      </c>
      <c r="C21" s="161"/>
    </row>
    <row r="22" spans="2:3">
      <c r="B22" s="1" t="str">
        <f>IFERROR(INDEX('Cover Sheet'!$C:$C,MetricList!H23),"")</f>
        <v/>
      </c>
    </row>
  </sheetData>
  <sheetProtection algorithmName="SHA-512" hashValue="6ts2uEP43J7ncubYFnIinN+UlU/7NnitERNiiK+DbHXDY28y4BEbDfC8y+TWS7d+Z8jKcKSqOGMOafd0yZ4g9A==" saltValue="MS4mN/Xf5NhtFO6LVFzUTw==" spinCount="100000" sheet="1" objects="1" scenarios="1"/>
  <mergeCells count="2">
    <mergeCell ref="B17:C17"/>
    <mergeCell ref="B21:C2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I18"/>
  <sheetViews>
    <sheetView workbookViewId="0">
      <selection activeCell="B11" sqref="B11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5703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1 (MS #)'!D5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1 (MS #)'!D6</f>
        <v>0</v>
      </c>
      <c r="E4" s="108"/>
      <c r="F4" s="109"/>
    </row>
    <row r="5" spans="2:9">
      <c r="B5" s="17" t="s">
        <v>81</v>
      </c>
      <c r="C5" s="14" t="str">
        <f>'Invoice 1 (MS #)'!C7</f>
        <v>$</v>
      </c>
      <c r="D5" s="66">
        <f>E5+'Invoice 1 (MS #)'!D7</f>
        <v>0</v>
      </c>
      <c r="E5" s="108"/>
      <c r="F5" s="110"/>
    </row>
    <row r="6" spans="2:9" ht="29.1">
      <c r="B6" s="17" t="s">
        <v>83</v>
      </c>
      <c r="C6" s="14" t="str">
        <f>'Invoice 1 (MS #)'!C8</f>
        <v>#</v>
      </c>
      <c r="D6" s="65">
        <f>E6 +'Invoice 1 (MS #)'!D8</f>
        <v>0</v>
      </c>
      <c r="E6" s="108"/>
      <c r="F6" s="110"/>
    </row>
    <row r="7" spans="2:9">
      <c r="B7" s="17" t="s">
        <v>84</v>
      </c>
      <c r="C7" s="14" t="s">
        <v>77</v>
      </c>
      <c r="D7" s="65">
        <f>E7+'Invoice 1 (MS #)'!D9</f>
        <v>0</v>
      </c>
      <c r="E7" s="108"/>
      <c r="F7" s="110"/>
    </row>
    <row r="8" spans="2:9">
      <c r="B8" s="17" t="s">
        <v>85</v>
      </c>
      <c r="C8" s="14" t="str">
        <f>'Invoice 1 (MS #)'!C10</f>
        <v>#</v>
      </c>
      <c r="D8" s="65">
        <f>E8+'Invoice 1 (MS #)'!D10</f>
        <v>0</v>
      </c>
      <c r="E8" s="108"/>
      <c r="F8" s="110"/>
    </row>
    <row r="9" spans="2:9">
      <c r="B9" s="17" t="s">
        <v>86</v>
      </c>
      <c r="C9" s="14" t="str">
        <f>'Invoice 1 (MS #)'!C11</f>
        <v>#</v>
      </c>
      <c r="D9" s="65">
        <f>E9+'Invoice 1 (MS #)'!D11</f>
        <v>0</v>
      </c>
      <c r="E9" s="108"/>
      <c r="F9" s="110"/>
    </row>
    <row r="10" spans="2:9">
      <c r="B10" s="17" t="s">
        <v>87</v>
      </c>
      <c r="C10" s="14" t="str">
        <f>'Invoice 1 (MS #)'!C12</f>
        <v>#</v>
      </c>
      <c r="D10" s="78">
        <f>E10+'Invoice 1 (MS #)'!D12</f>
        <v>0</v>
      </c>
      <c r="E10" s="108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1 (MS #)'!D13</f>
        <v>0</v>
      </c>
      <c r="E11" s="108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Rj/qX7NA5gJ0DiWGhc/GGR78W2yDGi55Ty9zjk/IqplOQOndW94513NXOFPDBw/C93c9kVuP6h2aXeF2bf3TTw==" saltValue="2lED4EFBhD/t9qwFNJVpng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FB160-6449-4ED4-8E74-7D8582843A7C}">
  <dimension ref="A1:B59"/>
  <sheetViews>
    <sheetView topLeftCell="A5" zoomScale="70" zoomScaleNormal="70" workbookViewId="0">
      <selection activeCell="C16" sqref="C16"/>
    </sheetView>
  </sheetViews>
  <sheetFormatPr defaultRowHeight="14.45"/>
  <cols>
    <col min="1" max="1" width="186.42578125" customWidth="1"/>
  </cols>
  <sheetData>
    <row r="1" spans="1:2" ht="45" customHeight="1">
      <c r="A1" s="107" t="s">
        <v>94</v>
      </c>
    </row>
    <row r="2" spans="1:2" ht="23.45">
      <c r="A2" s="80" t="s">
        <v>95</v>
      </c>
      <c r="B2" s="81"/>
    </row>
    <row r="4" spans="1:2" ht="23.45">
      <c r="A4" s="80" t="s">
        <v>96</v>
      </c>
      <c r="B4" s="81"/>
    </row>
    <row r="5" spans="1:2" ht="26.1">
      <c r="A5" s="82"/>
      <c r="B5" s="81"/>
    </row>
    <row r="6" spans="1:2" ht="22.35" customHeight="1">
      <c r="A6" s="83" t="s">
        <v>97</v>
      </c>
      <c r="B6" s="84"/>
    </row>
    <row r="7" spans="1:2" ht="15.6">
      <c r="A7" s="85" t="s">
        <v>98</v>
      </c>
      <c r="B7" s="86"/>
    </row>
    <row r="8" spans="1:2" ht="15.6">
      <c r="A8" s="87" t="s">
        <v>99</v>
      </c>
      <c r="B8" s="88"/>
    </row>
    <row r="9" spans="1:2" ht="15.6">
      <c r="A9" s="87" t="s">
        <v>100</v>
      </c>
      <c r="B9" s="88"/>
    </row>
    <row r="10" spans="1:2" ht="15.6">
      <c r="A10" s="87" t="s">
        <v>101</v>
      </c>
      <c r="B10" s="88"/>
    </row>
    <row r="11" spans="1:2" ht="15.6">
      <c r="A11" s="87" t="s">
        <v>102</v>
      </c>
      <c r="B11" s="88"/>
    </row>
    <row r="12" spans="1:2" ht="15.6">
      <c r="A12" s="87" t="s">
        <v>103</v>
      </c>
      <c r="B12" s="88"/>
    </row>
    <row r="13" spans="1:2" ht="15.6">
      <c r="A13" s="87" t="s">
        <v>104</v>
      </c>
      <c r="B13" s="88"/>
    </row>
    <row r="14" spans="1:2" ht="14.45" customHeight="1">
      <c r="A14" s="87" t="s">
        <v>105</v>
      </c>
      <c r="B14" s="88"/>
    </row>
    <row r="15" spans="1:2" ht="15.6">
      <c r="A15" s="89"/>
      <c r="B15" s="84"/>
    </row>
    <row r="16" spans="1:2" ht="18.600000000000001">
      <c r="A16" s="90" t="s">
        <v>106</v>
      </c>
      <c r="B16" s="84"/>
    </row>
    <row r="17" spans="1:2" ht="18.600000000000001">
      <c r="A17" s="90"/>
      <c r="B17" s="84"/>
    </row>
    <row r="18" spans="1:2" ht="15.6">
      <c r="A18" s="91" t="s">
        <v>107</v>
      </c>
      <c r="B18" s="84"/>
    </row>
    <row r="19" spans="1:2" ht="15.6">
      <c r="A19" s="91"/>
      <c r="B19" s="84"/>
    </row>
    <row r="20" spans="1:2" s="93" customFormat="1" ht="55.7" customHeight="1">
      <c r="A20" s="92" t="s">
        <v>108</v>
      </c>
      <c r="B20" s="84"/>
    </row>
    <row r="21" spans="1:2" s="93" customFormat="1" ht="68.45" customHeight="1">
      <c r="A21" s="92" t="s">
        <v>109</v>
      </c>
      <c r="B21" s="84"/>
    </row>
    <row r="22" spans="1:2" s="93" customFormat="1" ht="68.45" customHeight="1">
      <c r="A22" s="92" t="s">
        <v>110</v>
      </c>
      <c r="B22" s="84"/>
    </row>
    <row r="23" spans="1:2" s="93" customFormat="1" ht="15.6">
      <c r="A23" s="85" t="s">
        <v>111</v>
      </c>
      <c r="B23" s="84"/>
    </row>
    <row r="24" spans="1:2" s="93" customFormat="1" ht="15.6">
      <c r="A24" s="94" t="s">
        <v>112</v>
      </c>
      <c r="B24" s="84"/>
    </row>
    <row r="25" spans="1:2" s="93" customFormat="1" ht="15.6">
      <c r="A25" s="94" t="s">
        <v>113</v>
      </c>
      <c r="B25" s="84"/>
    </row>
    <row r="26" spans="1:2" s="93" customFormat="1" ht="15.6">
      <c r="A26" s="94" t="s">
        <v>114</v>
      </c>
      <c r="B26" s="84"/>
    </row>
    <row r="27" spans="1:2" s="93" customFormat="1" ht="15.6">
      <c r="A27" s="94" t="s">
        <v>115</v>
      </c>
      <c r="B27" s="84"/>
    </row>
    <row r="28" spans="1:2" s="93" customFormat="1" ht="15.6">
      <c r="A28" s="94"/>
      <c r="B28" s="84"/>
    </row>
    <row r="29" spans="1:2" ht="15.6">
      <c r="A29" s="95" t="s">
        <v>116</v>
      </c>
      <c r="B29" s="81"/>
    </row>
    <row r="30" spans="1:2" ht="90" customHeight="1">
      <c r="A30" s="85" t="s">
        <v>117</v>
      </c>
      <c r="B30" s="81"/>
    </row>
    <row r="31" spans="1:2" ht="105" customHeight="1">
      <c r="A31" s="85" t="s">
        <v>118</v>
      </c>
      <c r="B31" s="81"/>
    </row>
    <row r="32" spans="1:2" ht="47.1">
      <c r="A32" s="80" t="s">
        <v>119</v>
      </c>
      <c r="B32" s="81"/>
    </row>
    <row r="33" spans="1:2">
      <c r="A33" s="96"/>
      <c r="B33" s="81"/>
    </row>
    <row r="34" spans="1:2" ht="15.6">
      <c r="A34" s="97" t="s">
        <v>120</v>
      </c>
      <c r="B34" s="81"/>
    </row>
    <row r="35" spans="1:2" ht="15.6">
      <c r="A35" s="98"/>
      <c r="B35" s="81"/>
    </row>
    <row r="36" spans="1:2" ht="15.6">
      <c r="A36" s="99" t="s">
        <v>121</v>
      </c>
      <c r="B36" s="81"/>
    </row>
    <row r="37" spans="1:2" ht="15.6">
      <c r="A37" s="99"/>
      <c r="B37" s="81"/>
    </row>
    <row r="38" spans="1:2" ht="15.6">
      <c r="A38" s="99" t="s">
        <v>122</v>
      </c>
      <c r="B38" s="81"/>
    </row>
    <row r="39" spans="1:2" ht="15.6">
      <c r="A39" s="100"/>
      <c r="B39" s="81"/>
    </row>
    <row r="40" spans="1:2" ht="15.6">
      <c r="A40" s="99" t="s">
        <v>123</v>
      </c>
      <c r="B40" s="81"/>
    </row>
    <row r="41" spans="1:2" ht="15.6">
      <c r="A41" s="100"/>
      <c r="B41" s="81"/>
    </row>
    <row r="42" spans="1:2" ht="15.6">
      <c r="A42" s="100"/>
      <c r="B42" s="81"/>
    </row>
    <row r="43" spans="1:2" ht="48.6">
      <c r="A43" s="101" t="s">
        <v>124</v>
      </c>
      <c r="B43" s="81"/>
    </row>
    <row r="44" spans="1:2" ht="15.6">
      <c r="A44" s="101"/>
      <c r="B44" s="81"/>
    </row>
    <row r="45" spans="1:2" ht="15.6">
      <c r="A45" s="101" t="s">
        <v>125</v>
      </c>
      <c r="B45" s="81"/>
    </row>
    <row r="46" spans="1:2" ht="15.6">
      <c r="A46" s="101"/>
      <c r="B46" s="81"/>
    </row>
    <row r="47" spans="1:2" ht="15.6">
      <c r="A47" s="102" t="s">
        <v>126</v>
      </c>
      <c r="B47" s="81"/>
    </row>
    <row r="48" spans="1:2" ht="15.6">
      <c r="A48" s="94" t="s">
        <v>127</v>
      </c>
      <c r="B48" s="81"/>
    </row>
    <row r="49" spans="1:2" ht="15.6">
      <c r="A49" s="94" t="s">
        <v>128</v>
      </c>
      <c r="B49" s="81"/>
    </row>
    <row r="50" spans="1:2" ht="15.6">
      <c r="A50" s="103"/>
      <c r="B50" s="81"/>
    </row>
    <row r="51" spans="1:2" ht="81.599999999999994" customHeight="1">
      <c r="A51" s="104" t="s">
        <v>129</v>
      </c>
      <c r="B51" s="81"/>
    </row>
    <row r="52" spans="1:2" ht="69.95" customHeight="1">
      <c r="A52" s="105" t="s">
        <v>130</v>
      </c>
      <c r="B52" s="81"/>
    </row>
    <row r="53" spans="1:2" ht="69.599999999999994" customHeight="1">
      <c r="A53" s="85" t="s">
        <v>131</v>
      </c>
      <c r="B53" s="81"/>
    </row>
    <row r="54" spans="1:2" ht="41.45" customHeight="1">
      <c r="A54" s="106"/>
      <c r="B54" s="81"/>
    </row>
    <row r="55" spans="1:2">
      <c r="A55" s="81"/>
      <c r="B55" s="81"/>
    </row>
    <row r="56" spans="1:2">
      <c r="A56" s="81"/>
      <c r="B56" s="81"/>
    </row>
    <row r="57" spans="1:2">
      <c r="A57" s="81"/>
      <c r="B57" s="81"/>
    </row>
    <row r="58" spans="1:2">
      <c r="A58" s="81"/>
      <c r="B58" s="81"/>
    </row>
    <row r="59" spans="1:2">
      <c r="A59" s="81"/>
      <c r="B59" s="81"/>
    </row>
  </sheetData>
  <hyperlinks>
    <hyperlink ref="A2" r:id="rId1" xr:uid="{94A99E98-A6D6-4B36-8B40-DD6DD3F1D818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6667500</xdr:colOff>
                    <xdr:row>5</xdr:row>
                    <xdr:rowOff>279400</xdr:rowOff>
                  </from>
                  <to>
                    <xdr:col>0</xdr:col>
                    <xdr:colOff>6915150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0</xdr:col>
                    <xdr:colOff>6667500</xdr:colOff>
                    <xdr:row>6</xdr:row>
                    <xdr:rowOff>184150</xdr:rowOff>
                  </from>
                  <to>
                    <xdr:col>0</xdr:col>
                    <xdr:colOff>6908800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0</xdr:col>
                    <xdr:colOff>6667500</xdr:colOff>
                    <xdr:row>7</xdr:row>
                    <xdr:rowOff>184150</xdr:rowOff>
                  </from>
                  <to>
                    <xdr:col>0</xdr:col>
                    <xdr:colOff>6908800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0</xdr:col>
                    <xdr:colOff>6667500</xdr:colOff>
                    <xdr:row>9</xdr:row>
                    <xdr:rowOff>12700</xdr:rowOff>
                  </from>
                  <to>
                    <xdr:col>0</xdr:col>
                    <xdr:colOff>6908800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0</xdr:col>
                    <xdr:colOff>6667500</xdr:colOff>
                    <xdr:row>10</xdr:row>
                    <xdr:rowOff>12700</xdr:rowOff>
                  </from>
                  <to>
                    <xdr:col>0</xdr:col>
                    <xdr:colOff>6908800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0</xdr:col>
                    <xdr:colOff>6661150</xdr:colOff>
                    <xdr:row>11</xdr:row>
                    <xdr:rowOff>12700</xdr:rowOff>
                  </from>
                  <to>
                    <xdr:col>0</xdr:col>
                    <xdr:colOff>6908800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0</xdr:col>
                    <xdr:colOff>6661150</xdr:colOff>
                    <xdr:row>12</xdr:row>
                    <xdr:rowOff>12700</xdr:rowOff>
                  </from>
                  <to>
                    <xdr:col>0</xdr:col>
                    <xdr:colOff>6908800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0</xdr:col>
                    <xdr:colOff>6667500</xdr:colOff>
                    <xdr:row>13</xdr:row>
                    <xdr:rowOff>0</xdr:rowOff>
                  </from>
                  <to>
                    <xdr:col>0</xdr:col>
                    <xdr:colOff>6896100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2" name="Check Box 20">
              <controlPr defaultSize="0" autoFill="0" autoLine="0" autoPict="0">
                <anchor moveWithCells="1">
                  <from>
                    <xdr:col>0</xdr:col>
                    <xdr:colOff>6667500</xdr:colOff>
                    <xdr:row>5</xdr:row>
                    <xdr:rowOff>279400</xdr:rowOff>
                  </from>
                  <to>
                    <xdr:col>0</xdr:col>
                    <xdr:colOff>6927850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3" name="Check Box 21">
              <controlPr defaultSize="0" autoFill="0" autoLine="0" autoPict="0">
                <anchor moveWithCells="1">
                  <from>
                    <xdr:col>0</xdr:col>
                    <xdr:colOff>6667500</xdr:colOff>
                    <xdr:row>6</xdr:row>
                    <xdr:rowOff>184150</xdr:rowOff>
                  </from>
                  <to>
                    <xdr:col>0</xdr:col>
                    <xdr:colOff>6908800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4" name="Check Box 22">
              <controlPr defaultSize="0" autoFill="0" autoLine="0" autoPict="0">
                <anchor moveWithCells="1">
                  <from>
                    <xdr:col>0</xdr:col>
                    <xdr:colOff>6667500</xdr:colOff>
                    <xdr:row>7</xdr:row>
                    <xdr:rowOff>184150</xdr:rowOff>
                  </from>
                  <to>
                    <xdr:col>0</xdr:col>
                    <xdr:colOff>6908800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5" name="Check Box 23">
              <controlPr defaultSize="0" autoFill="0" autoLine="0" autoPict="0">
                <anchor moveWithCells="1">
                  <from>
                    <xdr:col>0</xdr:col>
                    <xdr:colOff>6667500</xdr:colOff>
                    <xdr:row>9</xdr:row>
                    <xdr:rowOff>12700</xdr:rowOff>
                  </from>
                  <to>
                    <xdr:col>0</xdr:col>
                    <xdr:colOff>6908800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6" name="Check Box 24">
              <controlPr defaultSize="0" autoFill="0" autoLine="0" autoPict="0">
                <anchor moveWithCells="1">
                  <from>
                    <xdr:col>0</xdr:col>
                    <xdr:colOff>6667500</xdr:colOff>
                    <xdr:row>9</xdr:row>
                    <xdr:rowOff>12700</xdr:rowOff>
                  </from>
                  <to>
                    <xdr:col>0</xdr:col>
                    <xdr:colOff>6908800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17" name="Check Box 25">
              <controlPr defaultSize="0" autoFill="0" autoLine="0" autoPict="0">
                <anchor moveWithCells="1">
                  <from>
                    <xdr:col>0</xdr:col>
                    <xdr:colOff>6661150</xdr:colOff>
                    <xdr:row>10</xdr:row>
                    <xdr:rowOff>0</xdr:rowOff>
                  </from>
                  <to>
                    <xdr:col>0</xdr:col>
                    <xdr:colOff>6908800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8" name="Check Box 26">
              <controlPr defaultSize="0" autoFill="0" autoLine="0" autoPict="0">
                <anchor moveWithCells="1">
                  <from>
                    <xdr:col>0</xdr:col>
                    <xdr:colOff>6661150</xdr:colOff>
                    <xdr:row>11</xdr:row>
                    <xdr:rowOff>12700</xdr:rowOff>
                  </from>
                  <to>
                    <xdr:col>0</xdr:col>
                    <xdr:colOff>6908800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9" name="Check Box 27">
              <controlPr defaultSize="0" autoFill="0" autoLine="0" autoPict="0">
                <anchor moveWithCells="1">
                  <from>
                    <xdr:col>0</xdr:col>
                    <xdr:colOff>6667500</xdr:colOff>
                    <xdr:row>13</xdr:row>
                    <xdr:rowOff>0</xdr:rowOff>
                  </from>
                  <to>
                    <xdr:col>0</xdr:col>
                    <xdr:colOff>6896100</xdr:colOff>
                    <xdr:row>14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0" name="Check Box 28">
              <controlPr defaultSize="0" autoFill="0" autoLine="0" autoPict="0">
                <anchor moveWithCells="1">
                  <from>
                    <xdr:col>0</xdr:col>
                    <xdr:colOff>6667500</xdr:colOff>
                    <xdr:row>10</xdr:row>
                    <xdr:rowOff>0</xdr:rowOff>
                  </from>
                  <to>
                    <xdr:col>0</xdr:col>
                    <xdr:colOff>6927850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1" name="Check Box 29">
              <controlPr defaultSize="0" autoFill="0" autoLine="0" autoPict="0">
                <anchor moveWithCells="1">
                  <from>
                    <xdr:col>0</xdr:col>
                    <xdr:colOff>6661150</xdr:colOff>
                    <xdr:row>12</xdr:row>
                    <xdr:rowOff>12700</xdr:rowOff>
                  </from>
                  <to>
                    <xdr:col>0</xdr:col>
                    <xdr:colOff>6908800</xdr:colOff>
                    <xdr:row>13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I18"/>
  <sheetViews>
    <sheetView workbookViewId="0">
      <selection activeCell="D7" sqref="D7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5703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2 (MS #)'!D3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2 (MS #)'!D4</f>
        <v>0</v>
      </c>
      <c r="E4" s="113"/>
      <c r="F4" s="109"/>
    </row>
    <row r="5" spans="2:9">
      <c r="B5" s="17" t="s">
        <v>81</v>
      </c>
      <c r="C5" s="14" t="str">
        <f>'Invoice 1 (MS #)'!C7</f>
        <v>$</v>
      </c>
      <c r="D5" s="66">
        <f>E5+'Invoice 2 (MS #)'!D5</f>
        <v>0</v>
      </c>
      <c r="E5" s="114"/>
      <c r="F5" s="110"/>
    </row>
    <row r="6" spans="2:9" ht="29.1">
      <c r="B6" s="17" t="s">
        <v>83</v>
      </c>
      <c r="C6" s="14" t="str">
        <f>'Invoice 1 (MS #)'!C8</f>
        <v>#</v>
      </c>
      <c r="D6" s="65">
        <f>E6+'Invoice 2 (MS #)'!D6</f>
        <v>0</v>
      </c>
      <c r="E6" s="115"/>
      <c r="F6" s="110"/>
    </row>
    <row r="7" spans="2:9">
      <c r="B7" s="17" t="s">
        <v>132</v>
      </c>
      <c r="C7" s="14" t="s">
        <v>77</v>
      </c>
      <c r="D7" s="65">
        <f>E7+'Invoice 2 (MS #)'!D7</f>
        <v>0</v>
      </c>
      <c r="E7" s="115"/>
      <c r="F7" s="110"/>
    </row>
    <row r="8" spans="2:9">
      <c r="B8" s="17" t="s">
        <v>85</v>
      </c>
      <c r="C8" s="14" t="str">
        <f>'Invoice 1 (MS #)'!C10</f>
        <v>#</v>
      </c>
      <c r="D8" s="65">
        <f>E8+'Invoice 2 (MS #)'!D8</f>
        <v>0</v>
      </c>
      <c r="E8" s="115"/>
      <c r="F8" s="110"/>
    </row>
    <row r="9" spans="2:9">
      <c r="B9" s="17" t="s">
        <v>86</v>
      </c>
      <c r="C9" s="14" t="str">
        <f>'Invoice 1 (MS #)'!C11</f>
        <v>#</v>
      </c>
      <c r="D9" s="65">
        <f>E9+'Invoice 2 (MS #)'!D9</f>
        <v>0</v>
      </c>
      <c r="E9" s="115"/>
      <c r="F9" s="110"/>
    </row>
    <row r="10" spans="2:9">
      <c r="B10" s="17" t="s">
        <v>87</v>
      </c>
      <c r="C10" s="14" t="str">
        <f>'Invoice 1 (MS #)'!C12</f>
        <v>#</v>
      </c>
      <c r="D10" s="65">
        <f>E10+'Invoice 2 (MS #)'!D10</f>
        <v>0</v>
      </c>
      <c r="E10" s="114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2 (MS #)'!D11</f>
        <v>0</v>
      </c>
      <c r="E11" s="115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wBsX/ZU0tKuO6EMAK0rgQlTCytFUCmvZ9ftFjrbAvRM9XtEXMKmwoPZPf/sUkkvXFevHi7zs7zUqB3Fiqr/Ftg==" saltValue="b0+79RC75eihpgJox1c46A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I18"/>
  <sheetViews>
    <sheetView workbookViewId="0">
      <selection activeCell="D10" sqref="D10"/>
    </sheetView>
  </sheetViews>
  <sheetFormatPr defaultColWidth="8.85546875" defaultRowHeight="14.45"/>
  <cols>
    <col min="1" max="1" width="2.5703125" style="1" customWidth="1"/>
    <col min="2" max="2" width="25.5703125" style="1" customWidth="1"/>
    <col min="3" max="3" width="15.5703125" style="7" customWidth="1"/>
    <col min="4" max="4" width="15.5703125" style="1" customWidth="1"/>
    <col min="5" max="5" width="20.5703125" style="1" customWidth="1"/>
    <col min="6" max="6" width="55.5703125" style="1" customWidth="1"/>
    <col min="7" max="16384" width="8.85546875" style="1"/>
  </cols>
  <sheetData>
    <row r="1" spans="2:9">
      <c r="B1" s="18"/>
      <c r="C1" s="18"/>
      <c r="D1" s="18"/>
      <c r="E1" s="18"/>
      <c r="F1" s="18"/>
      <c r="G1" s="18"/>
      <c r="H1" s="18"/>
      <c r="I1" s="18"/>
    </row>
    <row r="2" spans="2:9" ht="18.600000000000001">
      <c r="B2" s="10" t="s">
        <v>72</v>
      </c>
      <c r="C2" s="11" t="s">
        <v>73</v>
      </c>
      <c r="D2" s="11" t="s">
        <v>74</v>
      </c>
      <c r="E2" s="67" t="s">
        <v>93</v>
      </c>
      <c r="F2" s="11" t="s">
        <v>75</v>
      </c>
    </row>
    <row r="3" spans="2:9">
      <c r="B3" s="17" t="s">
        <v>79</v>
      </c>
      <c r="C3" s="14" t="str">
        <f>'Invoice 1 (MS #)'!C5</f>
        <v>#</v>
      </c>
      <c r="D3" s="65">
        <f>E3+'Invoice 3 (MS #)'!D3</f>
        <v>0</v>
      </c>
      <c r="E3" s="108"/>
      <c r="F3" s="109"/>
    </row>
    <row r="4" spans="2:9">
      <c r="B4" s="17" t="s">
        <v>80</v>
      </c>
      <c r="C4" s="14" t="str">
        <f>'Invoice 1 (MS #)'!C6</f>
        <v>#</v>
      </c>
      <c r="D4" s="65">
        <f>E4+'Invoice 3 (MS #)'!D4</f>
        <v>0</v>
      </c>
      <c r="E4" s="113"/>
      <c r="F4" s="109"/>
    </row>
    <row r="5" spans="2:9">
      <c r="B5" s="17" t="s">
        <v>81</v>
      </c>
      <c r="C5" s="14" t="str">
        <f>'Invoice 1 (MS #)'!C7</f>
        <v>$</v>
      </c>
      <c r="D5" s="66">
        <f>E5+'Invoice 3 (MS #)'!D5</f>
        <v>0</v>
      </c>
      <c r="E5" s="114"/>
      <c r="F5" s="110"/>
    </row>
    <row r="6" spans="2:9" ht="29.1">
      <c r="B6" s="17" t="s">
        <v>83</v>
      </c>
      <c r="C6" s="14" t="str">
        <f>'Invoice 1 (MS #)'!C8</f>
        <v>#</v>
      </c>
      <c r="D6" s="65">
        <f>E6+'Invoice 3 (MS #)'!D6</f>
        <v>0</v>
      </c>
      <c r="E6" s="115"/>
      <c r="F6" s="110"/>
    </row>
    <row r="7" spans="2:9">
      <c r="B7" s="17" t="s">
        <v>132</v>
      </c>
      <c r="C7" s="14" t="s">
        <v>77</v>
      </c>
      <c r="D7" s="65">
        <f>E7+'Invoice 3 (MS #)'!D7</f>
        <v>0</v>
      </c>
      <c r="E7" s="115"/>
      <c r="F7" s="110"/>
    </row>
    <row r="8" spans="2:9">
      <c r="B8" s="17" t="s">
        <v>85</v>
      </c>
      <c r="C8" s="14" t="str">
        <f>'Invoice 1 (MS #)'!C10</f>
        <v>#</v>
      </c>
      <c r="D8" s="65">
        <f>E8+'Invoice 3 (MS #)'!D8</f>
        <v>0</v>
      </c>
      <c r="E8" s="115"/>
      <c r="F8" s="110"/>
    </row>
    <row r="9" spans="2:9">
      <c r="B9" s="17" t="s">
        <v>86</v>
      </c>
      <c r="C9" s="14" t="str">
        <f>'Invoice 1 (MS #)'!C11</f>
        <v>#</v>
      </c>
      <c r="D9" s="65">
        <f>E9+'Invoice 3 (MS #)'!D9</f>
        <v>0</v>
      </c>
      <c r="E9" s="115"/>
      <c r="F9" s="110"/>
    </row>
    <row r="10" spans="2:9">
      <c r="B10" s="17" t="s">
        <v>87</v>
      </c>
      <c r="C10" s="14" t="str">
        <f>'Invoice 1 (MS #)'!C12</f>
        <v>#</v>
      </c>
      <c r="D10" s="65">
        <f>E10+'Invoice 3 (MS #)'!D10</f>
        <v>0</v>
      </c>
      <c r="E10" s="114"/>
      <c r="F10" s="110"/>
    </row>
    <row r="11" spans="2:9" ht="43.5">
      <c r="B11" s="74" t="s">
        <v>88</v>
      </c>
      <c r="C11" s="14" t="str">
        <f>'Invoice 1 (MS #)'!C13</f>
        <v>#</v>
      </c>
      <c r="D11" s="65">
        <f>E11+'Invoice 3 (MS #)'!D11</f>
        <v>0</v>
      </c>
      <c r="E11" s="115"/>
      <c r="F11" s="110"/>
    </row>
    <row r="12" spans="2:9">
      <c r="B12" s="20" t="s">
        <v>89</v>
      </c>
    </row>
    <row r="13" spans="2:9">
      <c r="B13" s="1" t="str">
        <f>IFERROR(INDEX('Cover Sheet'!$C:$C,MetricList!H21),"")</f>
        <v/>
      </c>
    </row>
    <row r="14" spans="2:9" ht="18.600000000000001">
      <c r="B14" s="124" t="s">
        <v>90</v>
      </c>
      <c r="C14" s="126"/>
    </row>
    <row r="15" spans="2:9">
      <c r="B15" s="17" t="s">
        <v>91</v>
      </c>
      <c r="C15" s="111"/>
    </row>
    <row r="16" spans="2:9">
      <c r="B16" s="47" t="s">
        <v>92</v>
      </c>
      <c r="C16" s="112"/>
    </row>
    <row r="18" spans="2:3">
      <c r="B18" s="162" t="s">
        <v>7</v>
      </c>
      <c r="C18" s="163"/>
    </row>
  </sheetData>
  <sheetProtection algorithmName="SHA-512" hashValue="F11zkPy8yHJLglVxVVhiZz408WmLafZ49tIJvqrkycDgZH3q3mlB5/8PPie5MMrqw1sbs6RE0TUD091iOIdKRw==" saltValue="iLCtNIWYZPkLAdXOMF3vlg==" spinCount="100000" sheet="1" objects="1" scenarios="1"/>
  <mergeCells count="2">
    <mergeCell ref="B14:C14"/>
    <mergeCell ref="B18:C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3530d9-8c78-4ac8-b1c9-37e7e8d34ef5">
      <Terms xmlns="http://schemas.microsoft.com/office/infopath/2007/PartnerControls"/>
    </lcf76f155ced4ddcb4097134ff3c332f>
    <TaxCatchAll xmlns="3101dc3c-32ba-4fb4-be38-7628745179c0" xsi:nil="true"/>
    <Preview0 xmlns="de3530d9-8c78-4ac8-b1c9-37e7e8d34ef5" xsi:nil="true"/>
    <Notes xmlns="de3530d9-8c78-4ac8-b1c9-37e7e8d34ef5" xsi:nil="true"/>
    <preview xmlns="de3530d9-8c78-4ac8-b1c9-37e7e8d34ef5" xsi:nil="true"/>
    <Thumbnail xmlns="de3530d9-8c78-4ac8-b1c9-37e7e8d34e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3D995EA3C5F445A5ED9899E129C344" ma:contentTypeVersion="30" ma:contentTypeDescription="Create a new document." ma:contentTypeScope="" ma:versionID="0e564c86cfd350ea5092a437aee9211f">
  <xsd:schema xmlns:xsd="http://www.w3.org/2001/XMLSchema" xmlns:xs="http://www.w3.org/2001/XMLSchema" xmlns:p="http://schemas.microsoft.com/office/2006/metadata/properties" xmlns:ns2="de3530d9-8c78-4ac8-b1c9-37e7e8d34ef5" xmlns:ns3="3101dc3c-32ba-4fb4-be38-7628745179c0" targetNamespace="http://schemas.microsoft.com/office/2006/metadata/properties" ma:root="true" ma:fieldsID="d0c95ba0eae4b2ef32f748d80302d81d" ns2:_="" ns3:_="">
    <xsd:import namespace="de3530d9-8c78-4ac8-b1c9-37e7e8d34ef5"/>
    <xsd:import namespace="3101dc3c-32ba-4fb4-be38-7628745179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Thumbnail" minOccurs="0"/>
                <xsd:element ref="ns2:MediaServiceBillingMetadata" minOccurs="0"/>
                <xsd:element ref="ns2:Preview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3530d9-8c78-4ac8-b1c9-37e7e8d34e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9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0" nillable="true" ma:displayName="MediaLengthInSeconds" ma:description="" ma:internalName="MediaLengthInSeconds" ma:readOnly="true">
      <xsd:simpleType>
        <xsd:restriction base="dms:Unknown"/>
      </xsd:simpleType>
    </xsd:element>
    <xsd:element name="MediaServiceLocation" ma:index="11" nillable="true" ma:displayName="Location" ma:description="" ma:internalName="MediaServiceLocation" ma:readOnly="true">
      <xsd:simpleType>
        <xsd:restriction base="dms:Text"/>
      </xsd:simpleType>
    </xsd:element>
    <xsd:element name="preview" ma:index="12" nillable="true" ma:displayName="preview" ma:internalName="preview" ma:readOnly="false">
      <xsd:simpleType>
        <xsd:restriction base="dms:Unknown"/>
      </xsd:simpleType>
    </xsd:element>
    <xsd:element name="Notes" ma:index="13" nillable="true" ma:displayName="Notes" ma:description="Background on this document's creation &amp; use" ma:internalName="Notes0" ma:readOnly="fals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18" nillable="true" ma:displayName="Thumbnail" ma:internalName="Thumbnail" ma:readOnly="fals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Preview0" ma:index="21" nillable="true" ma:displayName="Preview" ma:internalName="Preview0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1dc3c-32ba-4fb4-be38-7628745179c0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19c9fa85-8824-40cc-a3dc-ac10e41fac2f}" ma:internalName="TaxCatchAll" ma:showField="CatchAllData" ma:web="3101dc3c-32ba-4fb4-be38-7628745179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D00D3-CD31-4C9E-B672-466A2F903809}"/>
</file>

<file path=customXml/itemProps2.xml><?xml version="1.0" encoding="utf-8"?>
<ds:datastoreItem xmlns:ds="http://schemas.openxmlformats.org/officeDocument/2006/customXml" ds:itemID="{977DB264-368E-4587-AD9C-6CE74C08ADC4}"/>
</file>

<file path=customXml/itemProps3.xml><?xml version="1.0" encoding="utf-8"?>
<ds:datastoreItem xmlns:ds="http://schemas.openxmlformats.org/officeDocument/2006/customXml" ds:itemID="{C07955E4-9B65-4AFB-A85F-F30AE7FAA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Marinna Teixeira</dc:creator>
  <cp:keywords/>
  <dc:description/>
  <cp:lastModifiedBy/>
  <cp:revision/>
  <dcterms:created xsi:type="dcterms:W3CDTF">2018-02-08T17:53:43Z</dcterms:created>
  <dcterms:modified xsi:type="dcterms:W3CDTF">2025-06-13T12:42:56Z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CHUNK-1">
    <vt:lpwstr>010021{"F":2,"I":"E5E6-4000-6C48-7E1F"}</vt:lpwstr>
  </property>
  <property fmtid="{D5CDD505-2E9C-101B-9397-08002B2CF9AE}" pid="3" name="ContentTypeId">
    <vt:lpwstr>0x0101000D3D995EA3C5F445A5ED9899E129C344</vt:lpwstr>
  </property>
  <property fmtid="{D5CDD505-2E9C-101B-9397-08002B2CF9AE}" pid="4" name="Order">
    <vt:r8>100</vt:r8>
  </property>
  <property fmtid="{D5CDD505-2E9C-101B-9397-08002B2CF9AE}" pid="5" name="MediaServiceImageTags">
    <vt:lpwstr/>
  </property>
</Properties>
</file>