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asscec.sharepoint.com/sites/PublicDrive/ActiveDocs/Innovation And Industry Support/InnovateMass/"/>
    </mc:Choice>
  </mc:AlternateContent>
  <xr:revisionPtr revIDLastSave="161" documentId="8_{69F11D6F-EC77-4B99-8A39-75C53D114AEB}" xr6:coauthVersionLast="47" xr6:coauthVersionMax="47" xr10:uidLastSave="{7E3E2A19-0292-427D-906A-4F884D5F550A}"/>
  <bookViews>
    <workbookView xWindow="15" yWindow="-16320" windowWidth="29040" windowHeight="15720" xr2:uid="{00000000-000D-0000-FFFF-FFFF00000000}"/>
  </bookViews>
  <sheets>
    <sheet name="Welcome!" sheetId="6" r:id="rId1"/>
    <sheet name="Quick Survey" sheetId="3" r:id="rId2"/>
    <sheet name="Summary &amp; Results" sheetId="5" r:id="rId3"/>
    <sheet name="ARL" sheetId="7" state="hidden" r:id="rId4"/>
    <sheet name="Radio Data" sheetId="4" state="hidden" r:id="rId5"/>
  </sheets>
  <definedNames>
    <definedName name="_xlnm.Print_Area" localSheetId="2">'Summary &amp; Results'!$B$7:$M$44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5" l="1"/>
  <c r="H13" i="5" l="1"/>
  <c r="H11" i="5"/>
  <c r="L22" i="3"/>
  <c r="O23" i="3" s="1"/>
  <c r="L23" i="3"/>
  <c r="O24" i="3" s="1"/>
  <c r="L24" i="3"/>
  <c r="O25" i="3" s="1"/>
  <c r="L25" i="3"/>
  <c r="O26" i="3" s="1"/>
  <c r="L26" i="3"/>
  <c r="O27" i="3" s="1"/>
  <c r="L31" i="3"/>
  <c r="L32" i="3"/>
  <c r="L33" i="3"/>
  <c r="O29" i="3" s="1"/>
  <c r="L34" i="3"/>
  <c r="O30" i="3" s="1"/>
  <c r="L35" i="3"/>
  <c r="O31" i="3" s="1"/>
  <c r="L40" i="3"/>
  <c r="L41" i="3"/>
  <c r="L42" i="3"/>
  <c r="L43" i="3"/>
  <c r="L44" i="3"/>
  <c r="L49" i="3"/>
  <c r="L50" i="3"/>
  <c r="L51" i="3"/>
  <c r="L52" i="3"/>
  <c r="L53" i="3"/>
  <c r="L58" i="3"/>
  <c r="L59" i="3"/>
  <c r="L60" i="3"/>
  <c r="L61" i="3"/>
  <c r="L62" i="3"/>
  <c r="L67" i="3"/>
  <c r="L68" i="3"/>
  <c r="L69" i="3"/>
  <c r="L70" i="3"/>
  <c r="L71" i="3"/>
  <c r="L76" i="3"/>
  <c r="L77" i="3"/>
  <c r="L78" i="3"/>
  <c r="L79" i="3"/>
  <c r="L80" i="3"/>
  <c r="Q31" i="3" l="1"/>
  <c r="Q29" i="3"/>
  <c r="Q24" i="3"/>
  <c r="Q23" i="3"/>
  <c r="Q28" i="3"/>
  <c r="Q30" i="3"/>
  <c r="Q27" i="3"/>
  <c r="Q26" i="3"/>
  <c r="O28" i="3"/>
  <c r="O34" i="3" s="1"/>
  <c r="Q25" i="3"/>
  <c r="O35" i="3" l="1"/>
  <c r="C8" i="4"/>
  <c r="D82" i="3" s="1"/>
  <c r="G29" i="5" s="1"/>
  <c r="C7" i="4"/>
  <c r="D73" i="3" s="1"/>
  <c r="G28" i="5" s="1"/>
  <c r="C6" i="4"/>
  <c r="D64" i="3" s="1"/>
  <c r="G27" i="5" s="1"/>
  <c r="C5" i="4"/>
  <c r="D55" i="3" s="1"/>
  <c r="G26" i="5" s="1"/>
  <c r="C4" i="4"/>
  <c r="D46" i="3" s="1"/>
  <c r="G25" i="5" s="1"/>
  <c r="C3" i="4"/>
  <c r="D37" i="3" s="1"/>
  <c r="G24" i="5" s="1"/>
  <c r="B8" i="4"/>
  <c r="B29" i="5" s="1"/>
  <c r="B7" i="4"/>
  <c r="B28" i="5" s="1"/>
  <c r="B6" i="4"/>
  <c r="B27" i="5" s="1"/>
  <c r="B5" i="4"/>
  <c r="B26" i="5" s="1"/>
  <c r="B4" i="4"/>
  <c r="B25" i="5" s="1"/>
  <c r="B3" i="4"/>
  <c r="B24" i="5" s="1"/>
  <c r="C2" i="4"/>
  <c r="D28" i="3" s="1"/>
  <c r="G23" i="5" s="1"/>
  <c r="B2" i="4"/>
  <c r="B23" i="5" s="1"/>
  <c r="K16" i="5" l="1"/>
  <c r="H20" i="5" s="1"/>
  <c r="K18" i="5" l="1"/>
</calcChain>
</file>

<file path=xl/sharedStrings.xml><?xml version="1.0" encoding="utf-8"?>
<sst xmlns="http://schemas.openxmlformats.org/spreadsheetml/2006/main" count="108" uniqueCount="86">
  <si>
    <r>
      <t>✍</t>
    </r>
    <r>
      <rPr>
        <sz val="22"/>
        <color theme="1"/>
        <rFont val="Aptos Narrow"/>
        <family val="2"/>
      </rPr>
      <t xml:space="preserve"> </t>
    </r>
  </si>
  <si>
    <t>Please tell us about yourself</t>
  </si>
  <si>
    <t>Profile</t>
  </si>
  <si>
    <t>Company/Organization Name:</t>
  </si>
  <si>
    <t>Proposal Title:</t>
  </si>
  <si>
    <t>Product/Innovation Description:</t>
  </si>
  <si>
    <t>Technology</t>
  </si>
  <si>
    <t>Progress in Category</t>
  </si>
  <si>
    <t>Project work is beyond basic research and technology concept has been defined</t>
  </si>
  <si>
    <t>TRL 1</t>
  </si>
  <si>
    <t>TRL</t>
  </si>
  <si>
    <t>CRL</t>
  </si>
  <si>
    <t>Applied research has begun and practical application(s) have been identified</t>
  </si>
  <si>
    <t>TRL 2</t>
  </si>
  <si>
    <t>Preliminary testing of technology components has begun, and technical feasibility has been established in a laboratory environment</t>
  </si>
  <si>
    <t>TRL 3</t>
  </si>
  <si>
    <t>Initial testing of integrated product/system has been completed in a laboratory environment</t>
  </si>
  <si>
    <t>TRL 4</t>
  </si>
  <si>
    <t>Laboratory scale integrated product/system demonstrates performance in the intended application(s)</t>
  </si>
  <si>
    <t>TRL 5</t>
  </si>
  <si>
    <t>Your Response</t>
  </si>
  <si>
    <t>Product Development</t>
  </si>
  <si>
    <t>Initial product/market fit has been defined</t>
  </si>
  <si>
    <t>CRL 3</t>
  </si>
  <si>
    <t>Pilot scale product/system has been tested in the intended application(s)</t>
  </si>
  <si>
    <t>TRL 6</t>
  </si>
  <si>
    <t>Demonstration of a full scale product/system prototype has been completed in the intended application(s)</t>
  </si>
  <si>
    <t>TRL 7</t>
  </si>
  <si>
    <t>Actual product/system has been proven to work in its near-final form under a representative set of expected conditions and environments</t>
  </si>
  <si>
    <t>TRL 8</t>
  </si>
  <si>
    <t>TRL Score</t>
  </si>
  <si>
    <t>Product/system is in final form and has been operated under the full range of operating conditions and environments</t>
  </si>
  <si>
    <t>TRL 9</t>
  </si>
  <si>
    <t>CRL Score</t>
  </si>
  <si>
    <t>Product Definition/Design</t>
  </si>
  <si>
    <t>One or more initial product hypotheses have been defined</t>
  </si>
  <si>
    <t>Mapping product/system attributes against customer needs has highlighted a clear value proposition</t>
  </si>
  <si>
    <t>CRL 4</t>
  </si>
  <si>
    <t>The product/system has been scaled from laboratory to pilot scale and issues that may affect achieving full scale have been identified</t>
  </si>
  <si>
    <t>Comprehensive customer value proposition model has been developed, including a detailed understanding of product/system design specifications, required certifications, and trade-offs</t>
  </si>
  <si>
    <t>CRL 5</t>
  </si>
  <si>
    <t>Product/system final design optimization has been completed, required certifications have been obtained, and product/system has incorporated detailed customer and product requirements</t>
  </si>
  <si>
    <t>CRL 6</t>
  </si>
  <si>
    <t>Competitive Landscape</t>
  </si>
  <si>
    <t>Secondary market research has been performed and basic knowledge of potential applications and competitive landscape have been identified</t>
  </si>
  <si>
    <t>CRL 1</t>
  </si>
  <si>
    <t>Primary market research to prove the product/system commercial feasibility has been completed and basic understanding of competitive products/systems has been demonstrated</t>
  </si>
  <si>
    <t>CRL 2</t>
  </si>
  <si>
    <t>Comprehensive market research to prove the product/system commercial feasibility has been completed and intermediate understanding of competitive products/systems has been demonstrated</t>
  </si>
  <si>
    <t>Competitive analysis to illustrate unique features and advantages of the product/system compared to competitive products/systems has been completed</t>
  </si>
  <si>
    <t>Full and complete understanding of the competitive landscape, target application(s), competitive products/systems, and market has been achieved</t>
  </si>
  <si>
    <t>Team</t>
  </si>
  <si>
    <t>No team or company in place (single individual, no legal entity)</t>
  </si>
  <si>
    <t>Solely technical or non-technical founder(s) running the company with no outside assistance</t>
  </si>
  <si>
    <t>CRL 2-3</t>
  </si>
  <si>
    <t>Solely technical or non-technical founder(s) running the company with assistance from outside advisors/mentors and/or incubator/accelerator</t>
  </si>
  <si>
    <t>CRL 4-5</t>
  </si>
  <si>
    <t>Balanced team with technical and business development/commercialization experience running the company with assistance from outside advisors/mentors</t>
  </si>
  <si>
    <t>CRL 6-7</t>
  </si>
  <si>
    <t>Balanced team with all capabilities onboard (e.g. sales, marketing, customer service, operations, etc.) running the company with assistance from outside advisors/mentors</t>
  </si>
  <si>
    <t>CRL 8-9</t>
  </si>
  <si>
    <t>Go-To-Market</t>
  </si>
  <si>
    <t>Initial business model and value proposition have been defined</t>
  </si>
  <si>
    <t>Customers/partners have been interviewed to understand their pain points/needs, and business model and value proposition have been refined based on customer/partner feedback</t>
  </si>
  <si>
    <t>Market and customer/partner needs and how those translate to product requirements have been defined, and initial relationships have been developed with key stakeholders across the value chain</t>
  </si>
  <si>
    <t>Partnerships have been formed with key stakeholders across the value chain (e.g. suppliers, partners, service providers, and customers)</t>
  </si>
  <si>
    <t>Supply agreements with suppliers and partners are in place and initial purchase orders from customers have been received</t>
  </si>
  <si>
    <t>CRL 7</t>
  </si>
  <si>
    <t>Manufacturing/Supply Chain</t>
  </si>
  <si>
    <t>Potential suppliers, partners, and customers have been identified and mapped in an initial value chain analysis</t>
  </si>
  <si>
    <t>Relationships have been established with potential suppliers, partners, service providers, and customers and they have provided input on product and manufacturability requirements</t>
  </si>
  <si>
    <t>Manufacturing process qualifications (e.g. QC/QA) have been defined and are in progress</t>
  </si>
  <si>
    <t>Products/systems have been pilot manufactured and sold to initial customers</t>
  </si>
  <si>
    <t>CRL 8</t>
  </si>
  <si>
    <t>Full scale manufacturing and widespread deployment of product/system to customers and/or users has been achieved</t>
  </si>
  <si>
    <t>CRL 9</t>
  </si>
  <si>
    <t xml:space="preserve">   Profile</t>
  </si>
  <si>
    <t>Technology Readiness Level</t>
  </si>
  <si>
    <t>Commercialization Readiness Level</t>
  </si>
  <si>
    <t>Your Relevant Programs</t>
  </si>
  <si>
    <t xml:space="preserve">   Category</t>
  </si>
  <si>
    <t>Your Responses</t>
  </si>
  <si>
    <t>This calculator is based on resources and frameworks prodcued by NYSERDA, NASA, DOE, and ARPA-E. This tool is provided for informational purposes only, with the understanding that MassCEC is not rendering any professional opinion or advice. Please consult with a professional advisor before taking any action based on the content of this tool.</t>
  </si>
  <si>
    <r>
      <rPr>
        <b/>
        <u/>
        <sz val="11"/>
        <color theme="10"/>
        <rFont val="Calibri"/>
        <family val="2"/>
        <scheme val="minor"/>
      </rPr>
      <t xml:space="preserve">CARAT </t>
    </r>
    <r>
      <rPr>
        <u/>
        <sz val="11"/>
        <color theme="10"/>
        <rFont val="Calibri"/>
        <family val="2"/>
        <scheme val="minor"/>
      </rPr>
      <t>[Commercial Adoption Readiness Assessment Tool]</t>
    </r>
  </si>
  <si>
    <r>
      <t xml:space="preserve">         </t>
    </r>
    <r>
      <rPr>
        <i/>
        <sz val="16"/>
        <color rgb="FF003B49"/>
        <rFont val="Calibri"/>
        <family val="2"/>
        <scheme val="minor"/>
      </rPr>
      <t xml:space="preserve">  Your Summary &amp; Results</t>
    </r>
    <r>
      <rPr>
        <sz val="16"/>
        <color rgb="FF003B49"/>
        <rFont val="Calibri"/>
        <family val="2"/>
        <scheme val="minor"/>
      </rPr>
      <t xml:space="preserve"> 📃</t>
    </r>
  </si>
  <si>
    <r>
      <t xml:space="preserve">                 Quick Survey </t>
    </r>
    <r>
      <rPr>
        <sz val="16"/>
        <color rgb="FF003B49"/>
        <rFont val="Calibri"/>
        <family val="2"/>
        <scheme val="minor"/>
      </rPr>
      <t>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</si>
</sst>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indexed="8"/>
      <name val="Calibri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Aptos Narrow"/>
      <family val="2"/>
    </font>
    <font>
      <sz val="14"/>
      <color theme="1"/>
      <name val="Aptos Narrow"/>
      <family val="2"/>
    </font>
    <font>
      <sz val="28"/>
      <color theme="1"/>
      <name val="Aptos Narrow"/>
      <family val="2"/>
    </font>
    <font>
      <sz val="22"/>
      <color theme="1"/>
      <name val="Aptos Narrow"/>
      <family val="2"/>
    </font>
    <font>
      <sz val="14"/>
      <color theme="1"/>
      <name val="Calibri"/>
      <family val="2"/>
      <scheme val="minor"/>
    </font>
    <font>
      <i/>
      <sz val="10.5"/>
      <color theme="1"/>
      <name val="Calibri"/>
      <family val="2"/>
      <scheme val="minor"/>
    </font>
    <font>
      <b/>
      <sz val="16"/>
      <color theme="1"/>
      <name val="Aptos Narrow"/>
      <family val="2"/>
    </font>
    <font>
      <i/>
      <sz val="14"/>
      <color theme="1"/>
      <name val="Aptos Narrow"/>
      <family val="2"/>
    </font>
    <font>
      <sz val="10.5"/>
      <color theme="0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6"/>
      <color theme="0" tint="-4.9989318521683403E-2"/>
      <name val="Calibri"/>
      <family val="2"/>
      <scheme val="minor"/>
    </font>
    <font>
      <sz val="16"/>
      <color theme="0" tint="-4.9989318521683403E-2"/>
      <name val="Calibri"/>
      <family val="2"/>
      <scheme val="minor"/>
    </font>
    <font>
      <sz val="10.5"/>
      <color theme="0" tint="-4.9989318521683403E-2"/>
      <name val="Calibri"/>
      <family val="2"/>
      <scheme val="minor"/>
    </font>
    <font>
      <b/>
      <i/>
      <sz val="11"/>
      <color rgb="FF000000"/>
      <name val="Calibri"/>
      <family val="2"/>
    </font>
    <font>
      <sz val="16"/>
      <color rgb="FF003B49"/>
      <name val="Calibri"/>
      <family val="2"/>
      <scheme val="minor"/>
    </font>
    <font>
      <i/>
      <sz val="16"/>
      <color rgb="FF003B4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4F1F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4D6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99">
    <xf numFmtId="0" fontId="0" fillId="0" borderId="0" xfId="0"/>
    <xf numFmtId="0" fontId="2" fillId="2" borderId="0" xfId="0" applyFont="1" applyFill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wrapText="1"/>
    </xf>
    <xf numFmtId="0" fontId="2" fillId="0" borderId="6" xfId="0" applyFont="1" applyBorder="1"/>
    <xf numFmtId="0" fontId="2" fillId="0" borderId="7" xfId="0" applyFont="1" applyBorder="1" applyAlignment="1">
      <alignment horizontal="left"/>
    </xf>
    <xf numFmtId="0" fontId="2" fillId="0" borderId="8" xfId="0" applyFont="1" applyBorder="1"/>
    <xf numFmtId="0" fontId="2" fillId="0" borderId="9" xfId="0" applyFont="1" applyBorder="1"/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5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0" fillId="3" borderId="0" xfId="0" applyFill="1"/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0" fontId="5" fillId="3" borderId="0" xfId="0" applyFont="1" applyFill="1"/>
    <xf numFmtId="0" fontId="1" fillId="3" borderId="0" xfId="0" applyFont="1" applyFill="1"/>
    <xf numFmtId="0" fontId="1" fillId="3" borderId="6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left" vertical="center" indent="1"/>
    </xf>
    <xf numFmtId="0" fontId="2" fillId="3" borderId="7" xfId="0" applyFont="1" applyFill="1" applyBorder="1" applyAlignment="1">
      <alignment horizontal="left" wrapText="1"/>
    </xf>
    <xf numFmtId="0" fontId="2" fillId="3" borderId="6" xfId="0" applyFont="1" applyFill="1" applyBorder="1"/>
    <xf numFmtId="0" fontId="2" fillId="3" borderId="7" xfId="0" applyFont="1" applyFill="1" applyBorder="1" applyAlignment="1">
      <alignment horizontal="left"/>
    </xf>
    <xf numFmtId="0" fontId="2" fillId="3" borderId="8" xfId="0" applyFont="1" applyFill="1" applyBorder="1"/>
    <xf numFmtId="0" fontId="2" fillId="3" borderId="9" xfId="0" applyFont="1" applyFill="1" applyBorder="1"/>
    <xf numFmtId="0" fontId="2" fillId="3" borderId="9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Alignment="1" applyProtection="1">
      <alignment horizontal="center"/>
      <protection locked="0"/>
    </xf>
    <xf numFmtId="0" fontId="2" fillId="3" borderId="0" xfId="0" applyFont="1" applyFill="1" applyProtection="1">
      <protection locked="0"/>
    </xf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justify" wrapText="1"/>
    </xf>
    <xf numFmtId="0" fontId="0" fillId="3" borderId="0" xfId="0" applyFill="1" applyAlignment="1">
      <alignment horizontal="justify" wrapText="1"/>
    </xf>
    <xf numFmtId="0" fontId="2" fillId="3" borderId="0" xfId="0" applyFont="1" applyFill="1" applyAlignment="1">
      <alignment horizontal="justify"/>
    </xf>
    <xf numFmtId="0" fontId="8" fillId="3" borderId="0" xfId="0" applyFont="1" applyFill="1" applyAlignment="1">
      <alignment horizontal="left" vertical="center" indent="2"/>
    </xf>
    <xf numFmtId="0" fontId="10" fillId="3" borderId="0" xfId="0" applyFont="1" applyFill="1" applyAlignment="1">
      <alignment horizontal="left"/>
    </xf>
    <xf numFmtId="0" fontId="12" fillId="2" borderId="0" xfId="0" applyFont="1" applyFill="1" applyAlignment="1">
      <alignment horizontal="left" vertical="center"/>
    </xf>
    <xf numFmtId="0" fontId="1" fillId="0" borderId="0" xfId="0" applyFont="1" applyAlignment="1">
      <alignment horizontal="center"/>
    </xf>
    <xf numFmtId="0" fontId="4" fillId="2" borderId="0" xfId="0" applyFont="1" applyFill="1" applyAlignment="1">
      <alignment vertical="center"/>
    </xf>
    <xf numFmtId="0" fontId="5" fillId="2" borderId="0" xfId="0" applyFont="1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2" borderId="0" xfId="0" applyFill="1"/>
    <xf numFmtId="0" fontId="15" fillId="2" borderId="0" xfId="1" applyFill="1"/>
    <xf numFmtId="0" fontId="2" fillId="3" borderId="1" xfId="0" applyFont="1" applyFill="1" applyBorder="1" applyProtection="1">
      <protection locked="0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14" fillId="3" borderId="1" xfId="0" applyFont="1" applyFill="1" applyBorder="1" applyAlignment="1" applyProtection="1">
      <alignment horizontal="left" vertical="center" wrapText="1"/>
      <protection locked="0"/>
    </xf>
    <xf numFmtId="0" fontId="17" fillId="2" borderId="0" xfId="0" applyFont="1" applyFill="1" applyAlignment="1">
      <alignment horizontal="left" vertical="center"/>
    </xf>
    <xf numFmtId="0" fontId="18" fillId="2" borderId="0" xfId="0" applyFont="1" applyFill="1"/>
    <xf numFmtId="0" fontId="19" fillId="2" borderId="0" xfId="0" applyFont="1" applyFill="1"/>
    <xf numFmtId="0" fontId="17" fillId="2" borderId="0" xfId="0" applyFont="1" applyFill="1" applyAlignment="1">
      <alignment horizontal="center" vertical="center"/>
    </xf>
    <xf numFmtId="0" fontId="21" fillId="0" borderId="0" xfId="0" applyFont="1"/>
    <xf numFmtId="0" fontId="22" fillId="3" borderId="0" xfId="0" applyFont="1" applyFill="1" applyAlignment="1">
      <alignment horizontal="left"/>
    </xf>
    <xf numFmtId="0" fontId="2" fillId="3" borderId="0" xfId="0" applyFont="1" applyFill="1" applyAlignment="1" applyProtection="1">
      <alignment horizontal="center"/>
      <protection locked="0"/>
    </xf>
    <xf numFmtId="0" fontId="1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indent="1"/>
    </xf>
    <xf numFmtId="0" fontId="4" fillId="3" borderId="0" xfId="0" applyFont="1" applyFill="1" applyAlignment="1">
      <alignment horizontal="center"/>
    </xf>
    <xf numFmtId="0" fontId="0" fillId="3" borderId="0" xfId="0" applyFill="1"/>
    <xf numFmtId="0" fontId="6" fillId="6" borderId="1" xfId="0" applyFont="1" applyFill="1" applyBorder="1" applyAlignment="1">
      <alignment horizontal="left" indent="2"/>
    </xf>
    <xf numFmtId="0" fontId="7" fillId="6" borderId="1" xfId="0" applyFont="1" applyFill="1" applyBorder="1" applyAlignment="1">
      <alignment horizontal="left" indent="2"/>
    </xf>
    <xf numFmtId="0" fontId="1" fillId="3" borderId="1" xfId="0" applyFont="1" applyFill="1" applyBorder="1" applyAlignment="1">
      <alignment horizontal="left" vertical="center" wrapText="1" indent="1"/>
    </xf>
    <xf numFmtId="0" fontId="6" fillId="6" borderId="1" xfId="0" applyFont="1" applyFill="1" applyBorder="1" applyAlignment="1">
      <alignment horizontal="left" indent="3"/>
    </xf>
    <xf numFmtId="0" fontId="7" fillId="6" borderId="1" xfId="0" applyFont="1" applyFill="1" applyBorder="1" applyAlignment="1">
      <alignment horizontal="left" indent="3"/>
    </xf>
    <xf numFmtId="0" fontId="6" fillId="6" borderId="2" xfId="0" applyFont="1" applyFill="1" applyBorder="1" applyAlignment="1">
      <alignment horizontal="left" indent="2"/>
    </xf>
    <xf numFmtId="0" fontId="6" fillId="6" borderId="3" xfId="0" applyFont="1" applyFill="1" applyBorder="1" applyAlignment="1">
      <alignment horizontal="left" indent="2"/>
    </xf>
    <xf numFmtId="0" fontId="7" fillId="6" borderId="4" xfId="0" applyFont="1" applyFill="1" applyBorder="1" applyAlignment="1">
      <alignment horizontal="left" indent="2"/>
    </xf>
    <xf numFmtId="0" fontId="14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6" borderId="13" xfId="0" applyFont="1" applyFill="1" applyBorder="1" applyAlignment="1">
      <alignment horizontal="left"/>
    </xf>
    <xf numFmtId="0" fontId="7" fillId="6" borderId="14" xfId="0" applyFont="1" applyFill="1" applyBorder="1"/>
    <xf numFmtId="0" fontId="7" fillId="6" borderId="15" xfId="0" applyFont="1" applyFill="1" applyBorder="1"/>
    <xf numFmtId="0" fontId="6" fillId="2" borderId="11" xfId="0" applyFont="1" applyFill="1" applyBorder="1" applyAlignment="1">
      <alignment horizontal="left" vertical="center" indent="1"/>
    </xf>
    <xf numFmtId="0" fontId="7" fillId="2" borderId="11" xfId="0" applyFont="1" applyFill="1" applyBorder="1" applyAlignment="1">
      <alignment horizontal="left" indent="1"/>
    </xf>
    <xf numFmtId="0" fontId="2" fillId="0" borderId="12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inden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1"/>
    </xf>
    <xf numFmtId="0" fontId="6" fillId="2" borderId="11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/>
    </xf>
    <xf numFmtId="0" fontId="1" fillId="0" borderId="12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left" inden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3B49"/>
      <color rgb="FFC4D600"/>
      <color rgb="FFA9DC94"/>
      <color rgb="FF6CC24A"/>
      <color rgb="FF9BD684"/>
      <color rgb="FFF3FAF0"/>
      <color rgb="FFE1F2DA"/>
      <color rgb="FFCCEAC0"/>
      <color rgb="FFAEDD9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firstButton="1" fmlaLink="$K$21" lockText="1"/>
</file>

<file path=xl/ctrlProps/ctrlProp4.xml><?xml version="1.0" encoding="utf-8"?>
<formControlPr xmlns="http://schemas.microsoft.com/office/spreadsheetml/2009/9/main" objectType="Radio" checked="Checked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Radio" lockText="1"/>
</file>

<file path=xl/ctrlProps/ctrlProp8.xml><?xml version="1.0" encoding="utf-8"?>
<formControlPr xmlns="http://schemas.microsoft.com/office/spreadsheetml/2009/9/main" objectType="Radio" checked="Checked" firstButton="1" fmlaLink="$K$30" lockText="1"/>
</file>

<file path=xl/ctrlProps/ctrlProp9.xml><?xml version="1.0" encoding="utf-8"?>
<formControlPr xmlns="http://schemas.microsoft.com/office/spreadsheetml/2009/9/main" objectType="Radio" lockText="1"/>
</file>

<file path=xl/ctrlProps/ctrlProp10.xml><?xml version="1.0" encoding="utf-8"?>
<formControlPr xmlns="http://schemas.microsoft.com/office/spreadsheetml/2009/9/main" objectType="Radio" lockText="1"/>
</file>

<file path=xl/ctrlProps/ctrlProp11.xml><?xml version="1.0" encoding="utf-8"?>
<formControlPr xmlns="http://schemas.microsoft.com/office/spreadsheetml/2009/9/main" objectType="Radio" lockText="1"/>
</file>

<file path=xl/ctrlProps/ctrlProp12.xml><?xml version="1.0" encoding="utf-8"?>
<formControlPr xmlns="http://schemas.microsoft.com/office/spreadsheetml/2009/9/main" objectType="Radio" lockText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checked="Checked" firstButton="1" fmlaLink="$K$39" lockText="1"/>
</file>

<file path=xl/ctrlProps/ctrlProp15.xml><?xml version="1.0" encoding="utf-8"?>
<formControlPr xmlns="http://schemas.microsoft.com/office/spreadsheetml/2009/9/main" objectType="Radio" lockText="1"/>
</file>

<file path=xl/ctrlProps/ctrlProp16.xml><?xml version="1.0" encoding="utf-8"?>
<formControlPr xmlns="http://schemas.microsoft.com/office/spreadsheetml/2009/9/main" objectType="Radio" lockText="1"/>
</file>

<file path=xl/ctrlProps/ctrlProp17.xml><?xml version="1.0" encoding="utf-8"?>
<formControlPr xmlns="http://schemas.microsoft.com/office/spreadsheetml/2009/9/main" objectType="Radio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GBox" noThreeD="1"/>
</file>

<file path=xl/ctrlProps/ctrlProp20.xml><?xml version="1.0" encoding="utf-8"?>
<formControlPr xmlns="http://schemas.microsoft.com/office/spreadsheetml/2009/9/main" objectType="Radio" checked="Checked" firstButton="1" fmlaLink="$K$48" lockText="1"/>
</file>

<file path=xl/ctrlProps/ctrlProp21.xml><?xml version="1.0" encoding="utf-8"?>
<formControlPr xmlns="http://schemas.microsoft.com/office/spreadsheetml/2009/9/main" objectType="Radio" lockText="1"/>
</file>

<file path=xl/ctrlProps/ctrlProp22.xml><?xml version="1.0" encoding="utf-8"?>
<formControlPr xmlns="http://schemas.microsoft.com/office/spreadsheetml/2009/9/main" objectType="Radio" lockText="1"/>
</file>

<file path=xl/ctrlProps/ctrlProp23.xml><?xml version="1.0" encoding="utf-8"?>
<formControlPr xmlns="http://schemas.microsoft.com/office/spreadsheetml/2009/9/main" objectType="Radio" lockText="1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GBox" noThreeD="1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Radio" checked="Checked" firstButton="1" fmlaLink="$K$57" lockText="1"/>
</file>

<file path=xl/ctrlProps/ctrlProp28.xml><?xml version="1.0" encoding="utf-8"?>
<formControlPr xmlns="http://schemas.microsoft.com/office/spreadsheetml/2009/9/main" objectType="Radio" lockText="1"/>
</file>

<file path=xl/ctrlProps/ctrlProp29.xml><?xml version="1.0" encoding="utf-8"?>
<formControlPr xmlns="http://schemas.microsoft.com/office/spreadsheetml/2009/9/main" objectType="Radio" lockText="1"/>
</file>

<file path=xl/ctrlProps/ctrlProp30.xml><?xml version="1.0" encoding="utf-8"?>
<formControlPr xmlns="http://schemas.microsoft.com/office/spreadsheetml/2009/9/main" objectType="Radio" lockText="1"/>
</file>

<file path=xl/ctrlProps/ctrlProp31.xml><?xml version="1.0" encoding="utf-8"?>
<formControlPr xmlns="http://schemas.microsoft.com/office/spreadsheetml/2009/9/main" objectType="Radio" lockText="1"/>
</file>

<file path=xl/ctrlProps/ctrlProp32.xml><?xml version="1.0" encoding="utf-8"?>
<formControlPr xmlns="http://schemas.microsoft.com/office/spreadsheetml/2009/9/main" objectType="Radio" checked="Checked" firstButton="1" fmlaLink="$K$66" lockText="1"/>
</file>

<file path=xl/ctrlProps/ctrlProp33.xml><?xml version="1.0" encoding="utf-8"?>
<formControlPr xmlns="http://schemas.microsoft.com/office/spreadsheetml/2009/9/main" objectType="Radio" lockText="1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Radio" lockText="1"/>
</file>

<file path=xl/ctrlProps/ctrlProp36.xml><?xml version="1.0" encoding="utf-8"?>
<formControlPr xmlns="http://schemas.microsoft.com/office/spreadsheetml/2009/9/main" objectType="Radio" lockText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checked="Checked" firstButton="1" fmlaLink="$K$75" lockText="1"/>
</file>

<file path=xl/ctrlProps/ctrlProp39.xml><?xml version="1.0" encoding="utf-8"?>
<formControlPr xmlns="http://schemas.microsoft.com/office/spreadsheetml/2009/9/main" objectType="Radio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Radio" lockText="1"/>
</file>

<file path=xl/ctrlProps/ctrlProp42.xml><?xml version="1.0" encoding="utf-8"?>
<formControlPr xmlns="http://schemas.microsoft.com/office/spreadsheetml/2009/9/main" objectType="Radio" lockText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https://linktr.ee/masscect2m" TargetMode="External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2</xdr:row>
      <xdr:rowOff>28575</xdr:rowOff>
    </xdr:from>
    <xdr:to>
      <xdr:col>19</xdr:col>
      <xdr:colOff>441325</xdr:colOff>
      <xdr:row>15</xdr:row>
      <xdr:rowOff>165100</xdr:rowOff>
    </xdr:to>
    <xdr:sp macro="" textlink="">
      <xdr:nvSpPr>
        <xdr:cNvPr id="3" name="Speech Bubble: Oval 2">
          <a:extLst>
            <a:ext uri="{FF2B5EF4-FFF2-40B4-BE49-F238E27FC236}">
              <a16:creationId xmlns:a16="http://schemas.microsoft.com/office/drawing/2014/main" id="{C0B4BECE-8614-4FFA-88B4-EEDA50B26216}"/>
            </a:ext>
          </a:extLst>
        </xdr:cNvPr>
        <xdr:cNvSpPr/>
      </xdr:nvSpPr>
      <xdr:spPr>
        <a:xfrm>
          <a:off x="50800" y="396875"/>
          <a:ext cx="11972925" cy="2530475"/>
        </a:xfrm>
        <a:prstGeom prst="wedgeEllipseCallout">
          <a:avLst>
            <a:gd name="adj1" fmla="val -32818"/>
            <a:gd name="adj2" fmla="val 71186"/>
          </a:avLst>
        </a:prstGeom>
        <a:gradFill flip="none" rotWithShape="1">
          <a:gsLst>
            <a:gs pos="0">
              <a:srgbClr val="C4D600">
                <a:tint val="66000"/>
                <a:satMod val="160000"/>
              </a:srgbClr>
            </a:gs>
            <a:gs pos="50000">
              <a:srgbClr val="C4D600">
                <a:tint val="44500"/>
                <a:satMod val="160000"/>
              </a:srgbClr>
            </a:gs>
            <a:gs pos="100000">
              <a:srgbClr val="C4D600">
                <a:tint val="23500"/>
                <a:satMod val="160000"/>
              </a:srgbClr>
            </a:gs>
          </a:gsLst>
          <a:path path="circle">
            <a:fillToRect t="100000" r="100000"/>
          </a:path>
          <a:tileRect l="-100000" b="-100000"/>
        </a:gra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200">
            <a:latin typeface="Aptos Narrow" panose="020B0004020202020204" pitchFamily="34" charset="0"/>
          </a:endParaRPr>
        </a:p>
        <a:p>
          <a:pPr lvl="1" algn="l"/>
          <a:r>
            <a:rPr lang="en-US" sz="1400">
              <a:latin typeface="Aptos Narrow" panose="020B0004020202020204" pitchFamily="34" charset="0"/>
            </a:rPr>
            <a:t>👋    </a:t>
          </a:r>
          <a:r>
            <a:rPr lang="en-US" sz="1400" b="1">
              <a:latin typeface="Aptos Narrow" panose="020B0004020202020204" pitchFamily="34" charset="0"/>
            </a:rPr>
            <a:t>Welcome to MassCEC's Readiness Calculator</a:t>
          </a:r>
        </a:p>
        <a:p>
          <a:pPr algn="l"/>
          <a:endParaRPr lang="en-US" sz="1400">
            <a:latin typeface="Aptos Narrow" panose="020B0004020202020204" pitchFamily="34" charset="0"/>
          </a:endParaRPr>
        </a:p>
        <a:p>
          <a:pPr lvl="1" algn="l"/>
          <a:r>
            <a:rPr lang="en-US" sz="1400">
              <a:latin typeface="Aptos Narrow" panose="020B0004020202020204" pitchFamily="34" charset="0"/>
            </a:rPr>
            <a:t> 📱     This tool</a:t>
          </a:r>
          <a:r>
            <a:rPr lang="en-US" sz="1400" baseline="0">
              <a:latin typeface="Aptos Narrow" panose="020B0004020202020204" pitchFamily="34" charset="0"/>
            </a:rPr>
            <a:t> will</a:t>
          </a:r>
          <a:r>
            <a:rPr lang="en-US" sz="1400">
              <a:latin typeface="Aptos Narrow" panose="020B0004020202020204" pitchFamily="34" charset="0"/>
            </a:rPr>
            <a:t> help you effectively communicate the readiness of your technology</a:t>
          </a:r>
        </a:p>
        <a:p>
          <a:pPr algn="l"/>
          <a:endParaRPr lang="en-US" sz="1400">
            <a:latin typeface="Aptos Narrow" panose="020B0004020202020204" pitchFamily="34" charset="0"/>
          </a:endParaRPr>
        </a:p>
        <a:p>
          <a:pPr lvl="1" algn="l"/>
          <a:r>
            <a:rPr lang="en-US" sz="1400">
              <a:latin typeface="Aptos Narrow" panose="020B0004020202020204" pitchFamily="34" charset="0"/>
            </a:rPr>
            <a:t> 🚀   Upon completion</a:t>
          </a:r>
          <a:r>
            <a:rPr lang="en-US" sz="1400" baseline="0">
              <a:latin typeface="Aptos Narrow" panose="020B0004020202020204" pitchFamily="34" charset="0"/>
            </a:rPr>
            <a:t> of the Quick Survey, you will be </a:t>
          </a:r>
          <a:r>
            <a:rPr lang="en-US" sz="1400" i="1" baseline="0">
              <a:latin typeface="Aptos Narrow" panose="020B0004020202020204" pitchFamily="34" charset="0"/>
            </a:rPr>
            <a:t>automatically paired with relevant </a:t>
          </a:r>
          <a:r>
            <a:rPr lang="en-US" sz="1400" i="0" baseline="0">
              <a:latin typeface="Aptos Narrow" panose="020B0004020202020204" pitchFamily="34" charset="0"/>
            </a:rPr>
            <a:t>MassCEC</a:t>
          </a:r>
          <a:r>
            <a:rPr lang="en-US" sz="1400" i="1" baseline="0">
              <a:latin typeface="Aptos Narrow" panose="020B0004020202020204" pitchFamily="34" charset="0"/>
            </a:rPr>
            <a:t> programs</a:t>
          </a:r>
        </a:p>
        <a:p>
          <a:pPr lvl="1" algn="l"/>
          <a:endParaRPr lang="en-US" sz="1400" i="1" baseline="0">
            <a:latin typeface="Aptos Narrow" panose="020B0004020202020204" pitchFamily="34" charset="0"/>
          </a:endParaRPr>
        </a:p>
        <a:p>
          <a:pPr lvl="1" algn="l"/>
          <a:endParaRPr lang="en-US" sz="1400" i="1">
            <a:latin typeface="Aptos Narrow" panose="020B00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336550</xdr:colOff>
          <xdr:row>19</xdr:row>
          <xdr:rowOff>57150</xdr:rowOff>
        </xdr:from>
        <xdr:to>
          <xdr:col>4</xdr:col>
          <xdr:colOff>349250</xdr:colOff>
          <xdr:row>21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Begin Quick Survey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114299</xdr:colOff>
      <xdr:row>0</xdr:row>
      <xdr:rowOff>170179</xdr:rowOff>
    </xdr:from>
    <xdr:to>
      <xdr:col>6</xdr:col>
      <xdr:colOff>222249</xdr:colOff>
      <xdr:row>2</xdr:row>
      <xdr:rowOff>85725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7AD4053-4C48-3F14-6458-6C673E36D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9" y="170179"/>
          <a:ext cx="3762375" cy="274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2</xdr:col>
          <xdr:colOff>0</xdr:colOff>
          <xdr:row>26</xdr:row>
          <xdr:rowOff>0</xdr:rowOff>
        </xdr:to>
        <xdr:sp macro="" textlink="">
          <xdr:nvSpPr>
            <xdr:cNvPr id="2049" name="Group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21</xdr:row>
          <xdr:rowOff>88900</xdr:rowOff>
        </xdr:from>
        <xdr:to>
          <xdr:col>1</xdr:col>
          <xdr:colOff>438150</xdr:colOff>
          <xdr:row>21</xdr:row>
          <xdr:rowOff>304800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22</xdr:row>
          <xdr:rowOff>76200</xdr:rowOff>
        </xdr:from>
        <xdr:to>
          <xdr:col>1</xdr:col>
          <xdr:colOff>438150</xdr:colOff>
          <xdr:row>22</xdr:row>
          <xdr:rowOff>298450</xdr:rowOff>
        </xdr:to>
        <xdr:sp macro="" textlink="">
          <xdr:nvSpPr>
            <xdr:cNvPr id="2055" name="Option 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23</xdr:row>
          <xdr:rowOff>76200</xdr:rowOff>
        </xdr:from>
        <xdr:to>
          <xdr:col>1</xdr:col>
          <xdr:colOff>438150</xdr:colOff>
          <xdr:row>23</xdr:row>
          <xdr:rowOff>298450</xdr:rowOff>
        </xdr:to>
        <xdr:sp macro="" textlink="">
          <xdr:nvSpPr>
            <xdr:cNvPr id="2056" name="Option 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24</xdr:row>
          <xdr:rowOff>69850</xdr:rowOff>
        </xdr:from>
        <xdr:to>
          <xdr:col>1</xdr:col>
          <xdr:colOff>438150</xdr:colOff>
          <xdr:row>24</xdr:row>
          <xdr:rowOff>285750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146050</xdr:colOff>
          <xdr:row>25</xdr:row>
          <xdr:rowOff>69850</xdr:rowOff>
        </xdr:from>
        <xdr:to>
          <xdr:col>1</xdr:col>
          <xdr:colOff>450850</xdr:colOff>
          <xdr:row>25</xdr:row>
          <xdr:rowOff>285750</xdr:rowOff>
        </xdr:to>
        <xdr:sp macro="" textlink="">
          <xdr:nvSpPr>
            <xdr:cNvPr id="2058" name="Option 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30</xdr:row>
          <xdr:rowOff>88900</xdr:rowOff>
        </xdr:from>
        <xdr:to>
          <xdr:col>1</xdr:col>
          <xdr:colOff>419100</xdr:colOff>
          <xdr:row>30</xdr:row>
          <xdr:rowOff>304800</xdr:rowOff>
        </xdr:to>
        <xdr:sp macro="" textlink="">
          <xdr:nvSpPr>
            <xdr:cNvPr id="2066" name="Option 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31</xdr:row>
          <xdr:rowOff>76200</xdr:rowOff>
        </xdr:from>
        <xdr:to>
          <xdr:col>1</xdr:col>
          <xdr:colOff>419100</xdr:colOff>
          <xdr:row>31</xdr:row>
          <xdr:rowOff>298450</xdr:rowOff>
        </xdr:to>
        <xdr:sp macro="" textlink="">
          <xdr:nvSpPr>
            <xdr:cNvPr id="2067" name="Option 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32</xdr:row>
          <xdr:rowOff>76200</xdr:rowOff>
        </xdr:from>
        <xdr:to>
          <xdr:col>1</xdr:col>
          <xdr:colOff>419100</xdr:colOff>
          <xdr:row>32</xdr:row>
          <xdr:rowOff>298450</xdr:rowOff>
        </xdr:to>
        <xdr:sp macro="" textlink="">
          <xdr:nvSpPr>
            <xdr:cNvPr id="2068" name="Option 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33</xdr:row>
          <xdr:rowOff>69850</xdr:rowOff>
        </xdr:from>
        <xdr:to>
          <xdr:col>1</xdr:col>
          <xdr:colOff>419100</xdr:colOff>
          <xdr:row>33</xdr:row>
          <xdr:rowOff>285750</xdr:rowOff>
        </xdr:to>
        <xdr:sp macro="" textlink="">
          <xdr:nvSpPr>
            <xdr:cNvPr id="2069" name="Option 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34</xdr:row>
          <xdr:rowOff>69850</xdr:rowOff>
        </xdr:from>
        <xdr:to>
          <xdr:col>1</xdr:col>
          <xdr:colOff>431800</xdr:colOff>
          <xdr:row>34</xdr:row>
          <xdr:rowOff>285750</xdr:rowOff>
        </xdr:to>
        <xdr:sp macro="" textlink="">
          <xdr:nvSpPr>
            <xdr:cNvPr id="2070" name="Option 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0</xdr:rowOff>
        </xdr:from>
        <xdr:to>
          <xdr:col>2</xdr:col>
          <xdr:colOff>0</xdr:colOff>
          <xdr:row>35</xdr:row>
          <xdr:rowOff>0</xdr:rowOff>
        </xdr:to>
        <xdr:sp macro="" textlink="">
          <xdr:nvSpPr>
            <xdr:cNvPr id="2097" name="Group Box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1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39</xdr:row>
          <xdr:rowOff>88900</xdr:rowOff>
        </xdr:from>
        <xdr:to>
          <xdr:col>1</xdr:col>
          <xdr:colOff>419100</xdr:colOff>
          <xdr:row>39</xdr:row>
          <xdr:rowOff>304800</xdr:rowOff>
        </xdr:to>
        <xdr:sp macro="" textlink="">
          <xdr:nvSpPr>
            <xdr:cNvPr id="2098" name="Option Button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1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40</xdr:row>
          <xdr:rowOff>76200</xdr:rowOff>
        </xdr:from>
        <xdr:to>
          <xdr:col>1</xdr:col>
          <xdr:colOff>419100</xdr:colOff>
          <xdr:row>40</xdr:row>
          <xdr:rowOff>298450</xdr:rowOff>
        </xdr:to>
        <xdr:sp macro="" textlink="">
          <xdr:nvSpPr>
            <xdr:cNvPr id="2099" name="Option 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1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41</xdr:row>
          <xdr:rowOff>76200</xdr:rowOff>
        </xdr:from>
        <xdr:to>
          <xdr:col>1</xdr:col>
          <xdr:colOff>419100</xdr:colOff>
          <xdr:row>41</xdr:row>
          <xdr:rowOff>298450</xdr:rowOff>
        </xdr:to>
        <xdr:sp macro="" textlink="">
          <xdr:nvSpPr>
            <xdr:cNvPr id="2100" name="Option Button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1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42</xdr:row>
          <xdr:rowOff>69850</xdr:rowOff>
        </xdr:from>
        <xdr:to>
          <xdr:col>1</xdr:col>
          <xdr:colOff>419100</xdr:colOff>
          <xdr:row>42</xdr:row>
          <xdr:rowOff>285750</xdr:rowOff>
        </xdr:to>
        <xdr:sp macro="" textlink="">
          <xdr:nvSpPr>
            <xdr:cNvPr id="2101" name="Option Button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1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43</xdr:row>
          <xdr:rowOff>69850</xdr:rowOff>
        </xdr:from>
        <xdr:to>
          <xdr:col>1</xdr:col>
          <xdr:colOff>431800</xdr:colOff>
          <xdr:row>43</xdr:row>
          <xdr:rowOff>285750</xdr:rowOff>
        </xdr:to>
        <xdr:sp macro="" textlink="">
          <xdr:nvSpPr>
            <xdr:cNvPr id="2102" name="Option Button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1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</xdr:row>
          <xdr:rowOff>0</xdr:rowOff>
        </xdr:from>
        <xdr:to>
          <xdr:col>2</xdr:col>
          <xdr:colOff>0</xdr:colOff>
          <xdr:row>44</xdr:row>
          <xdr:rowOff>0</xdr:rowOff>
        </xdr:to>
        <xdr:sp macro="" textlink="">
          <xdr:nvSpPr>
            <xdr:cNvPr id="2103" name="Group Box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1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48</xdr:row>
          <xdr:rowOff>88900</xdr:rowOff>
        </xdr:from>
        <xdr:to>
          <xdr:col>1</xdr:col>
          <xdr:colOff>419100</xdr:colOff>
          <xdr:row>48</xdr:row>
          <xdr:rowOff>304800</xdr:rowOff>
        </xdr:to>
        <xdr:sp macro="" textlink="">
          <xdr:nvSpPr>
            <xdr:cNvPr id="2104" name="Option Button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1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49</xdr:row>
          <xdr:rowOff>76200</xdr:rowOff>
        </xdr:from>
        <xdr:to>
          <xdr:col>1</xdr:col>
          <xdr:colOff>419100</xdr:colOff>
          <xdr:row>49</xdr:row>
          <xdr:rowOff>298450</xdr:rowOff>
        </xdr:to>
        <xdr:sp macro="" textlink="">
          <xdr:nvSpPr>
            <xdr:cNvPr id="2105" name="Option Button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1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50</xdr:row>
          <xdr:rowOff>76200</xdr:rowOff>
        </xdr:from>
        <xdr:to>
          <xdr:col>1</xdr:col>
          <xdr:colOff>419100</xdr:colOff>
          <xdr:row>50</xdr:row>
          <xdr:rowOff>298450</xdr:rowOff>
        </xdr:to>
        <xdr:sp macro="" textlink="">
          <xdr:nvSpPr>
            <xdr:cNvPr id="2106" name="Option Button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1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51</xdr:row>
          <xdr:rowOff>69850</xdr:rowOff>
        </xdr:from>
        <xdr:to>
          <xdr:col>1</xdr:col>
          <xdr:colOff>419100</xdr:colOff>
          <xdr:row>51</xdr:row>
          <xdr:rowOff>285750</xdr:rowOff>
        </xdr:to>
        <xdr:sp macro="" textlink="">
          <xdr:nvSpPr>
            <xdr:cNvPr id="2107" name="Option Button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1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52</xdr:row>
          <xdr:rowOff>69850</xdr:rowOff>
        </xdr:from>
        <xdr:to>
          <xdr:col>1</xdr:col>
          <xdr:colOff>431800</xdr:colOff>
          <xdr:row>52</xdr:row>
          <xdr:rowOff>285750</xdr:rowOff>
        </xdr:to>
        <xdr:sp macro="" textlink="">
          <xdr:nvSpPr>
            <xdr:cNvPr id="2108" name="Option Button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1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</xdr:row>
          <xdr:rowOff>0</xdr:rowOff>
        </xdr:from>
        <xdr:to>
          <xdr:col>2</xdr:col>
          <xdr:colOff>0</xdr:colOff>
          <xdr:row>53</xdr:row>
          <xdr:rowOff>0</xdr:rowOff>
        </xdr:to>
        <xdr:sp macro="" textlink="">
          <xdr:nvSpPr>
            <xdr:cNvPr id="2109" name="Group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57</xdr:row>
          <xdr:rowOff>0</xdr:rowOff>
        </xdr:from>
        <xdr:to>
          <xdr:col>2</xdr:col>
          <xdr:colOff>0</xdr:colOff>
          <xdr:row>62</xdr:row>
          <xdr:rowOff>0</xdr:rowOff>
        </xdr:to>
        <xdr:sp macro="" textlink="">
          <xdr:nvSpPr>
            <xdr:cNvPr id="2110" name="Group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57</xdr:row>
          <xdr:rowOff>88900</xdr:rowOff>
        </xdr:from>
        <xdr:to>
          <xdr:col>1</xdr:col>
          <xdr:colOff>438150</xdr:colOff>
          <xdr:row>57</xdr:row>
          <xdr:rowOff>304800</xdr:rowOff>
        </xdr:to>
        <xdr:sp macro="" textlink="">
          <xdr:nvSpPr>
            <xdr:cNvPr id="2111" name="Option Butto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1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58</xdr:row>
          <xdr:rowOff>76200</xdr:rowOff>
        </xdr:from>
        <xdr:to>
          <xdr:col>1</xdr:col>
          <xdr:colOff>438150</xdr:colOff>
          <xdr:row>58</xdr:row>
          <xdr:rowOff>298450</xdr:rowOff>
        </xdr:to>
        <xdr:sp macro="" textlink="">
          <xdr:nvSpPr>
            <xdr:cNvPr id="2112" name="Option Button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1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59</xdr:row>
          <xdr:rowOff>76200</xdr:rowOff>
        </xdr:from>
        <xdr:to>
          <xdr:col>1</xdr:col>
          <xdr:colOff>438150</xdr:colOff>
          <xdr:row>59</xdr:row>
          <xdr:rowOff>298450</xdr:rowOff>
        </xdr:to>
        <xdr:sp macro="" textlink="">
          <xdr:nvSpPr>
            <xdr:cNvPr id="2113" name="Option Button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1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60</xdr:row>
          <xdr:rowOff>69850</xdr:rowOff>
        </xdr:from>
        <xdr:to>
          <xdr:col>1</xdr:col>
          <xdr:colOff>438150</xdr:colOff>
          <xdr:row>60</xdr:row>
          <xdr:rowOff>285750</xdr:rowOff>
        </xdr:to>
        <xdr:sp macro="" textlink="">
          <xdr:nvSpPr>
            <xdr:cNvPr id="2114" name="Option Button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1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146050</xdr:colOff>
          <xdr:row>61</xdr:row>
          <xdr:rowOff>69850</xdr:rowOff>
        </xdr:from>
        <xdr:to>
          <xdr:col>1</xdr:col>
          <xdr:colOff>450850</xdr:colOff>
          <xdr:row>61</xdr:row>
          <xdr:rowOff>285750</xdr:rowOff>
        </xdr:to>
        <xdr:sp macro="" textlink="">
          <xdr:nvSpPr>
            <xdr:cNvPr id="2115" name="Option Button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1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66</xdr:row>
          <xdr:rowOff>88900</xdr:rowOff>
        </xdr:from>
        <xdr:to>
          <xdr:col>1</xdr:col>
          <xdr:colOff>419100</xdr:colOff>
          <xdr:row>66</xdr:row>
          <xdr:rowOff>304800</xdr:rowOff>
        </xdr:to>
        <xdr:sp macro="" textlink="">
          <xdr:nvSpPr>
            <xdr:cNvPr id="2116" name="Option Button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1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67</xdr:row>
          <xdr:rowOff>76200</xdr:rowOff>
        </xdr:from>
        <xdr:to>
          <xdr:col>1</xdr:col>
          <xdr:colOff>419100</xdr:colOff>
          <xdr:row>67</xdr:row>
          <xdr:rowOff>298450</xdr:rowOff>
        </xdr:to>
        <xdr:sp macro="" textlink="">
          <xdr:nvSpPr>
            <xdr:cNvPr id="2117" name="Option Button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1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68</xdr:row>
          <xdr:rowOff>76200</xdr:rowOff>
        </xdr:from>
        <xdr:to>
          <xdr:col>1</xdr:col>
          <xdr:colOff>419100</xdr:colOff>
          <xdr:row>68</xdr:row>
          <xdr:rowOff>298450</xdr:rowOff>
        </xdr:to>
        <xdr:sp macro="" textlink="">
          <xdr:nvSpPr>
            <xdr:cNvPr id="2118" name="Option Button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1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69</xdr:row>
          <xdr:rowOff>69850</xdr:rowOff>
        </xdr:from>
        <xdr:to>
          <xdr:col>1</xdr:col>
          <xdr:colOff>419100</xdr:colOff>
          <xdr:row>69</xdr:row>
          <xdr:rowOff>285750</xdr:rowOff>
        </xdr:to>
        <xdr:sp macro="" textlink="">
          <xdr:nvSpPr>
            <xdr:cNvPr id="2119" name="Option Button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1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70</xdr:row>
          <xdr:rowOff>69850</xdr:rowOff>
        </xdr:from>
        <xdr:to>
          <xdr:col>1</xdr:col>
          <xdr:colOff>431800</xdr:colOff>
          <xdr:row>70</xdr:row>
          <xdr:rowOff>285750</xdr:rowOff>
        </xdr:to>
        <xdr:sp macro="" textlink="">
          <xdr:nvSpPr>
            <xdr:cNvPr id="2120" name="Option Button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1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66</xdr:row>
          <xdr:rowOff>0</xdr:rowOff>
        </xdr:from>
        <xdr:to>
          <xdr:col>2</xdr:col>
          <xdr:colOff>0</xdr:colOff>
          <xdr:row>71</xdr:row>
          <xdr:rowOff>0</xdr:rowOff>
        </xdr:to>
        <xdr:sp macro="" textlink="">
          <xdr:nvSpPr>
            <xdr:cNvPr id="2121" name="Group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1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75</xdr:row>
          <xdr:rowOff>88900</xdr:rowOff>
        </xdr:from>
        <xdr:to>
          <xdr:col>1</xdr:col>
          <xdr:colOff>419100</xdr:colOff>
          <xdr:row>75</xdr:row>
          <xdr:rowOff>304800</xdr:rowOff>
        </xdr:to>
        <xdr:sp macro="" textlink="">
          <xdr:nvSpPr>
            <xdr:cNvPr id="2122" name="Option Button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1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76</xdr:row>
          <xdr:rowOff>76200</xdr:rowOff>
        </xdr:from>
        <xdr:to>
          <xdr:col>1</xdr:col>
          <xdr:colOff>419100</xdr:colOff>
          <xdr:row>76</xdr:row>
          <xdr:rowOff>298450</xdr:rowOff>
        </xdr:to>
        <xdr:sp macro="" textlink="">
          <xdr:nvSpPr>
            <xdr:cNvPr id="2123" name="Option Button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1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77</xdr:row>
          <xdr:rowOff>76200</xdr:rowOff>
        </xdr:from>
        <xdr:to>
          <xdr:col>1</xdr:col>
          <xdr:colOff>419100</xdr:colOff>
          <xdr:row>77</xdr:row>
          <xdr:rowOff>298450</xdr:rowOff>
        </xdr:to>
        <xdr:sp macro="" textlink="">
          <xdr:nvSpPr>
            <xdr:cNvPr id="2124" name="Option Button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1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78</xdr:row>
          <xdr:rowOff>69850</xdr:rowOff>
        </xdr:from>
        <xdr:to>
          <xdr:col>1</xdr:col>
          <xdr:colOff>419100</xdr:colOff>
          <xdr:row>78</xdr:row>
          <xdr:rowOff>285750</xdr:rowOff>
        </xdr:to>
        <xdr:sp macro="" textlink="">
          <xdr:nvSpPr>
            <xdr:cNvPr id="2125" name="Option Button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1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79</xdr:row>
          <xdr:rowOff>69850</xdr:rowOff>
        </xdr:from>
        <xdr:to>
          <xdr:col>1</xdr:col>
          <xdr:colOff>431800</xdr:colOff>
          <xdr:row>79</xdr:row>
          <xdr:rowOff>285750</xdr:rowOff>
        </xdr:to>
        <xdr:sp macro="" textlink="">
          <xdr:nvSpPr>
            <xdr:cNvPr id="2126" name="Option Button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1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75</xdr:row>
          <xdr:rowOff>0</xdr:rowOff>
        </xdr:from>
        <xdr:to>
          <xdr:col>2</xdr:col>
          <xdr:colOff>0</xdr:colOff>
          <xdr:row>80</xdr:row>
          <xdr:rowOff>0</xdr:rowOff>
        </xdr:to>
        <xdr:sp macro="" textlink="">
          <xdr:nvSpPr>
            <xdr:cNvPr id="2127" name="Group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1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82</xdr:row>
          <xdr:rowOff>190500</xdr:rowOff>
        </xdr:from>
        <xdr:to>
          <xdr:col>3</xdr:col>
          <xdr:colOff>285750</xdr:colOff>
          <xdr:row>84</xdr:row>
          <xdr:rowOff>107950</xdr:rowOff>
        </xdr:to>
        <xdr:sp macro="" textlink="">
          <xdr:nvSpPr>
            <xdr:cNvPr id="2128" name="Button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1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 Answers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4305300</xdr:colOff>
          <xdr:row>82</xdr:row>
          <xdr:rowOff>190500</xdr:rowOff>
        </xdr:from>
        <xdr:to>
          <xdr:col>9</xdr:col>
          <xdr:colOff>0</xdr:colOff>
          <xdr:row>84</xdr:row>
          <xdr:rowOff>107950</xdr:rowOff>
        </xdr:to>
        <xdr:sp macro="" textlink="">
          <xdr:nvSpPr>
            <xdr:cNvPr id="2129" name="Button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1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See Results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158750</xdr:colOff>
      <xdr:row>1</xdr:row>
      <xdr:rowOff>63500</xdr:rowOff>
    </xdr:from>
    <xdr:to>
      <xdr:col>7</xdr:col>
      <xdr:colOff>1364192</xdr:colOff>
      <xdr:row>2</xdr:row>
      <xdr:rowOff>161080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D374E5-E4F3-401D-B9CA-D1B51E2DF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" y="243417"/>
          <a:ext cx="3759200" cy="274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239183</xdr:colOff>
      <xdr:row>12</xdr:row>
      <xdr:rowOff>508000</xdr:rowOff>
    </xdr:from>
    <xdr:to>
      <xdr:col>20</xdr:col>
      <xdr:colOff>116416</xdr:colOff>
      <xdr:row>19</xdr:row>
      <xdr:rowOff>93132</xdr:rowOff>
    </xdr:to>
    <xdr:sp macro="" textlink="">
      <xdr:nvSpPr>
        <xdr:cNvPr id="5" name="Speech Bubble: Oval 4">
          <a:extLst>
            <a:ext uri="{FF2B5EF4-FFF2-40B4-BE49-F238E27FC236}">
              <a16:creationId xmlns:a16="http://schemas.microsoft.com/office/drawing/2014/main" id="{005376FD-3C89-4935-B567-1883087FA390}"/>
            </a:ext>
          </a:extLst>
        </xdr:cNvPr>
        <xdr:cNvSpPr/>
      </xdr:nvSpPr>
      <xdr:spPr>
        <a:xfrm>
          <a:off x="8504766" y="2921000"/>
          <a:ext cx="3983567" cy="982132"/>
        </a:xfrm>
        <a:prstGeom prst="wedgeEllipseCallout">
          <a:avLst>
            <a:gd name="adj1" fmla="val -32818"/>
            <a:gd name="adj2" fmla="val 71186"/>
          </a:avLst>
        </a:prstGeom>
        <a:solidFill>
          <a:srgbClr val="C4D60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lvl="0" algn="l"/>
          <a:r>
            <a:rPr lang="en-US" sz="1300" b="1">
              <a:latin typeface="Aptos Narrow" panose="020B0004020202020204" pitchFamily="34" charset="0"/>
            </a:rPr>
            <a:t>Click or Scan the button below </a:t>
          </a:r>
          <a:r>
            <a:rPr lang="en-US" sz="1300" b="0" i="1">
              <a:latin typeface="Aptos Narrow" panose="020B0004020202020204" pitchFamily="34" charset="0"/>
            </a:rPr>
            <a:t>to</a:t>
          </a:r>
          <a:r>
            <a:rPr lang="en-US" sz="1300" b="0" i="1" baseline="0">
              <a:latin typeface="Aptos Narrow" panose="020B0004020202020204" pitchFamily="34" charset="0"/>
            </a:rPr>
            <a:t> learn about your relevant programs</a:t>
          </a:r>
          <a:r>
            <a:rPr lang="en-US" sz="1300" b="0" i="1">
              <a:latin typeface="Aptos Narrow" panose="020B0004020202020204" pitchFamily="34" charset="0"/>
            </a:rPr>
            <a:t> </a:t>
          </a:r>
          <a:r>
            <a:rPr lang="en-US" sz="1200" b="1">
              <a:solidFill>
                <a:schemeClr val="dk1"/>
              </a:solidFill>
              <a:effectLst/>
              <a:latin typeface="Aptos Narrow" panose="020B0004020202020204" pitchFamily="34" charset="0"/>
              <a:ea typeface="+mn-ea"/>
              <a:cs typeface="+mn-cs"/>
            </a:rPr>
            <a:t>🚀</a:t>
          </a:r>
          <a:endParaRPr lang="en-US" sz="1300" b="1" i="1">
            <a:latin typeface="Aptos Narrow" panose="020B0004020202020204" pitchFamily="34" charset="0"/>
          </a:endParaRPr>
        </a:p>
      </xdr:txBody>
    </xdr:sp>
    <xdr:clientData/>
  </xdr:twoCellAnchor>
  <xdr:twoCellAnchor>
    <xdr:from>
      <xdr:col>13</xdr:col>
      <xdr:colOff>120650</xdr:colOff>
      <xdr:row>17</xdr:row>
      <xdr:rowOff>254000</xdr:rowOff>
    </xdr:from>
    <xdr:to>
      <xdr:col>14</xdr:col>
      <xdr:colOff>371475</xdr:colOff>
      <xdr:row>19</xdr:row>
      <xdr:rowOff>123825</xdr:rowOff>
    </xdr:to>
    <xdr:cxnSp macro="">
      <xdr:nvCxnSpPr>
        <xdr:cNvPr id="9" name="Straight Arrow Connector 15">
          <a:extLst>
            <a:ext uri="{FF2B5EF4-FFF2-40B4-BE49-F238E27FC236}">
              <a16:creationId xmlns:a16="http://schemas.microsoft.com/office/drawing/2014/main" id="{D7D9915B-388B-4150-B618-76DBD7511A7C}"/>
            </a:ext>
          </a:extLst>
        </xdr:cNvPr>
        <xdr:cNvCxnSpPr/>
      </xdr:nvCxnSpPr>
      <xdr:spPr>
        <a:xfrm flipV="1">
          <a:off x="8340725" y="4035425"/>
          <a:ext cx="546100" cy="327025"/>
        </a:xfrm>
        <a:prstGeom prst="curvedConnector3">
          <a:avLst>
            <a:gd name="adj1" fmla="val 50000"/>
          </a:avLst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254000</xdr:colOff>
      <xdr:row>1</xdr:row>
      <xdr:rowOff>74083</xdr:rowOff>
    </xdr:from>
    <xdr:to>
      <xdr:col>11</xdr:col>
      <xdr:colOff>104775</xdr:colOff>
      <xdr:row>2</xdr:row>
      <xdr:rowOff>171663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006C0F7-AA0B-48C3-92EA-BC08DE5D7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254000"/>
          <a:ext cx="3756025" cy="2774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331303</xdr:colOff>
      <xdr:row>19</xdr:row>
      <xdr:rowOff>535921</xdr:rowOff>
    </xdr:from>
    <xdr:to>
      <xdr:col>18</xdr:col>
      <xdr:colOff>29954</xdr:colOff>
      <xdr:row>25</xdr:row>
      <xdr:rowOff>116931</xdr:rowOff>
    </xdr:to>
    <xdr:pic>
      <xdr:nvPicPr>
        <xdr:cNvPr id="6" name="Pictur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5E8D468-E03C-15D1-2CD2-55D1730C9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75303" y="4345921"/>
          <a:ext cx="1615109" cy="170964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ergy.gov/sites/default/files/2023-03/Commercial%20Adoption%20Readiness%20Assessment%20Tool%20%28CARAT%29_0303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9420F-7916-47BC-A6A5-64B142753BDD}">
  <sheetPr codeName="Sheet4"/>
  <dimension ref="B3:V20"/>
  <sheetViews>
    <sheetView showRowColHeaders="0" tabSelected="1" workbookViewId="0">
      <selection activeCell="H33" sqref="H33"/>
    </sheetView>
  </sheetViews>
  <sheetFormatPr defaultColWidth="8.7265625" defaultRowHeight="14.5" x14ac:dyDescent="0.35"/>
  <cols>
    <col min="1" max="16384" width="8.7265625" style="17"/>
  </cols>
  <sheetData>
    <row r="3" spans="2:2" x14ac:dyDescent="0.35">
      <c r="B3"/>
    </row>
    <row r="20" spans="22:22" x14ac:dyDescent="0.35">
      <c r="V20"/>
    </row>
  </sheetData>
  <sheetProtection algorithmName="SHA-512" hashValue="PN1/4XmZFZYuTSyeNsMkO3n1UtRM5ENDkFMvWLTl9tQNrvD0PVpkYrgYTsIA2bUdDYxP7Pd3+grsFIcgJZcYfw==" saltValue="wvV2mP60m/A3OhZ0NwgR/w==" spinCount="100000" sheet="1" objects="1" scenarios="1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JumpToNextSheet">
                <anchor moveWithCells="1" sizeWithCells="1">
                  <from>
                    <xdr:col>2</xdr:col>
                    <xdr:colOff>336550</xdr:colOff>
                    <xdr:row>19</xdr:row>
                    <xdr:rowOff>57150</xdr:rowOff>
                  </from>
                  <to>
                    <xdr:col>4</xdr:col>
                    <xdr:colOff>349250</xdr:colOff>
                    <xdr:row>21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83"/>
  <sheetViews>
    <sheetView showGridLines="0" showRowColHeaders="0" zoomScale="90" zoomScaleNormal="90" workbookViewId="0">
      <selection activeCell="Y14" sqref="Y14"/>
    </sheetView>
  </sheetViews>
  <sheetFormatPr defaultColWidth="9.1796875" defaultRowHeight="14" x14ac:dyDescent="0.35"/>
  <cols>
    <col min="1" max="1" width="4.26953125" style="18" customWidth="1"/>
    <col min="2" max="2" width="8" style="18" customWidth="1"/>
    <col min="3" max="7" width="4.7265625" style="18" customWidth="1"/>
    <col min="8" max="8" width="79.26953125" style="19" customWidth="1"/>
    <col min="9" max="9" width="2.26953125" style="19" customWidth="1"/>
    <col min="10" max="10" width="4.26953125" style="18" customWidth="1"/>
    <col min="11" max="11" width="7.453125" style="20" hidden="1" customWidth="1"/>
    <col min="12" max="12" width="8.54296875" style="18" hidden="1" customWidth="1"/>
    <col min="13" max="17" width="9.1796875" style="18" hidden="1" customWidth="1"/>
    <col min="18" max="16384" width="9.1796875" style="18"/>
  </cols>
  <sheetData>
    <row r="1" spans="1:12" ht="14.25" customHeight="1" x14ac:dyDescent="0.35"/>
    <row r="2" spans="1:12" ht="14.25" customHeight="1" x14ac:dyDescent="0.35"/>
    <row r="3" spans="1:12" ht="14.25" customHeight="1" x14ac:dyDescent="0.35"/>
    <row r="4" spans="1:12" ht="25.5" customHeight="1" x14ac:dyDescent="0.5">
      <c r="H4" s="60" t="s">
        <v>85</v>
      </c>
    </row>
    <row r="5" spans="1:12" ht="5.15" customHeight="1" x14ac:dyDescent="0.5">
      <c r="A5" s="66"/>
      <c r="B5" s="67"/>
      <c r="C5" s="67"/>
      <c r="D5" s="67"/>
      <c r="E5" s="67"/>
      <c r="F5" s="67"/>
      <c r="G5" s="67"/>
      <c r="H5" s="67"/>
      <c r="I5" s="67"/>
      <c r="J5" s="67"/>
      <c r="K5" s="21"/>
      <c r="L5" s="21"/>
    </row>
    <row r="6" spans="1:12" ht="5.15" customHeight="1" x14ac:dyDescent="0.35">
      <c r="H6" s="18"/>
    </row>
    <row r="7" spans="1:12" ht="5.15" customHeight="1" x14ac:dyDescent="0.35">
      <c r="B7" s="22"/>
    </row>
    <row r="8" spans="1:12" ht="7.5" customHeight="1" x14ac:dyDescent="0.35">
      <c r="B8" s="38"/>
      <c r="C8" s="40"/>
      <c r="D8" s="40"/>
      <c r="E8" s="40"/>
      <c r="F8" s="40"/>
      <c r="G8" s="40"/>
      <c r="H8" s="40"/>
      <c r="I8" s="17"/>
    </row>
    <row r="9" spans="1:12" ht="3.65" hidden="1" customHeight="1" x14ac:dyDescent="0.35">
      <c r="B9" s="22"/>
    </row>
    <row r="10" spans="1:12" ht="18.649999999999999" customHeight="1" x14ac:dyDescent="0.45">
      <c r="B10" s="41" t="s">
        <v>0</v>
      </c>
      <c r="C10" s="38"/>
      <c r="D10" s="42" t="s">
        <v>1</v>
      </c>
      <c r="F10" s="42"/>
      <c r="G10" s="42"/>
      <c r="H10" s="42"/>
      <c r="I10" s="39"/>
    </row>
    <row r="12" spans="1:12" ht="18.5" x14ac:dyDescent="0.45">
      <c r="B12" s="73" t="s">
        <v>2</v>
      </c>
      <c r="C12" s="74"/>
      <c r="D12" s="74"/>
      <c r="E12" s="74"/>
      <c r="F12" s="74"/>
      <c r="G12" s="74"/>
      <c r="H12" s="74"/>
      <c r="I12" s="75"/>
    </row>
    <row r="13" spans="1:12" x14ac:dyDescent="0.35">
      <c r="B13" s="23"/>
      <c r="C13" s="24"/>
      <c r="D13" s="24"/>
      <c r="E13" s="24"/>
      <c r="F13" s="24"/>
      <c r="G13" s="24"/>
      <c r="H13" s="24"/>
      <c r="I13" s="25"/>
    </row>
    <row r="14" spans="1:12" x14ac:dyDescent="0.35">
      <c r="B14" s="26" t="s">
        <v>3</v>
      </c>
      <c r="H14" s="53"/>
      <c r="I14" s="27"/>
    </row>
    <row r="15" spans="1:12" x14ac:dyDescent="0.35">
      <c r="B15" s="28"/>
      <c r="I15" s="29"/>
    </row>
    <row r="16" spans="1:12" x14ac:dyDescent="0.35">
      <c r="B16" s="26" t="s">
        <v>4</v>
      </c>
      <c r="H16" s="54"/>
      <c r="I16" s="27"/>
    </row>
    <row r="17" spans="2:17" x14ac:dyDescent="0.35">
      <c r="B17" s="28"/>
      <c r="I17" s="29"/>
    </row>
    <row r="18" spans="2:17" ht="45" customHeight="1" x14ac:dyDescent="0.35">
      <c r="B18" s="26" t="s">
        <v>5</v>
      </c>
      <c r="H18" s="54"/>
      <c r="I18" s="27"/>
    </row>
    <row r="19" spans="2:17" x14ac:dyDescent="0.35">
      <c r="B19" s="30"/>
      <c r="C19" s="31"/>
      <c r="D19" s="31"/>
      <c r="E19" s="31"/>
      <c r="F19" s="31"/>
      <c r="G19" s="31"/>
      <c r="H19" s="32"/>
      <c r="I19" s="33"/>
    </row>
    <row r="21" spans="2:17" ht="16" customHeight="1" x14ac:dyDescent="0.45">
      <c r="B21" s="68" t="s">
        <v>6</v>
      </c>
      <c r="C21" s="68"/>
      <c r="D21" s="68"/>
      <c r="E21" s="68"/>
      <c r="F21" s="68"/>
      <c r="G21" s="68"/>
      <c r="H21" s="68"/>
      <c r="I21" s="69"/>
      <c r="K21" s="34">
        <v>2</v>
      </c>
      <c r="L21" s="35" t="s">
        <v>7</v>
      </c>
      <c r="M21" s="35"/>
      <c r="N21" s="35"/>
      <c r="O21" s="35"/>
      <c r="P21" s="35"/>
      <c r="Q21" s="35"/>
    </row>
    <row r="22" spans="2:17" ht="28.5" customHeight="1" x14ac:dyDescent="0.35">
      <c r="B22" s="52"/>
      <c r="C22" s="36">
        <v>1</v>
      </c>
      <c r="D22" s="63" t="s">
        <v>8</v>
      </c>
      <c r="E22" s="64"/>
      <c r="F22" s="64"/>
      <c r="G22" s="64"/>
      <c r="H22" s="64"/>
      <c r="I22" s="65"/>
      <c r="K22" s="37" t="s">
        <v>9</v>
      </c>
      <c r="L22" s="35">
        <f>IF($K$21&gt;=1,1,0)</f>
        <v>1</v>
      </c>
      <c r="M22" s="35"/>
      <c r="N22" s="61" t="s">
        <v>10</v>
      </c>
      <c r="O22" s="61"/>
      <c r="P22" s="61" t="s">
        <v>11</v>
      </c>
      <c r="Q22" s="61"/>
    </row>
    <row r="23" spans="2:17" ht="28.5" customHeight="1" x14ac:dyDescent="0.35">
      <c r="B23" s="52"/>
      <c r="C23" s="36">
        <v>2</v>
      </c>
      <c r="D23" s="63" t="s">
        <v>12</v>
      </c>
      <c r="E23" s="64"/>
      <c r="F23" s="64"/>
      <c r="G23" s="64"/>
      <c r="H23" s="64"/>
      <c r="I23" s="65"/>
      <c r="K23" s="37" t="s">
        <v>13</v>
      </c>
      <c r="L23" s="35">
        <f>IF($K$21&gt;=2,1,0)</f>
        <v>1</v>
      </c>
      <c r="M23" s="35"/>
      <c r="N23" s="35">
        <v>1</v>
      </c>
      <c r="O23" s="35" t="str">
        <f>IF(L22=1,"Yes", "No")</f>
        <v>Yes</v>
      </c>
      <c r="P23" s="35">
        <v>1</v>
      </c>
      <c r="Q23" s="35" t="str">
        <f>IF(AND(L49=1,L58=1),"Yes","No")</f>
        <v>Yes</v>
      </c>
    </row>
    <row r="24" spans="2:17" ht="28.5" customHeight="1" x14ac:dyDescent="0.35">
      <c r="B24" s="52"/>
      <c r="C24" s="36">
        <v>3</v>
      </c>
      <c r="D24" s="63" t="s">
        <v>14</v>
      </c>
      <c r="E24" s="64"/>
      <c r="F24" s="64"/>
      <c r="G24" s="64"/>
      <c r="H24" s="64"/>
      <c r="I24" s="65"/>
      <c r="K24" s="37" t="s">
        <v>15</v>
      </c>
      <c r="L24" s="35">
        <f>IF($K$21&gt;=3,1,0)</f>
        <v>0</v>
      </c>
      <c r="M24" s="35"/>
      <c r="N24" s="35">
        <v>2</v>
      </c>
      <c r="O24" s="35" t="str">
        <f>IF(L23=1,"Yes", "No")</f>
        <v>Yes</v>
      </c>
      <c r="P24" s="35">
        <v>2</v>
      </c>
      <c r="Q24" s="35" t="str">
        <f>IF(AND(L50=1,L59=1),"Yes","No")</f>
        <v>No</v>
      </c>
    </row>
    <row r="25" spans="2:17" ht="28.5" customHeight="1" x14ac:dyDescent="0.35">
      <c r="B25" s="52"/>
      <c r="C25" s="36">
        <v>4</v>
      </c>
      <c r="D25" s="63" t="s">
        <v>16</v>
      </c>
      <c r="E25" s="64"/>
      <c r="F25" s="64"/>
      <c r="G25" s="64"/>
      <c r="H25" s="64"/>
      <c r="I25" s="65"/>
      <c r="K25" s="37" t="s">
        <v>17</v>
      </c>
      <c r="L25" s="35">
        <f>IF($K$21&gt;=4,1,0)</f>
        <v>0</v>
      </c>
      <c r="M25" s="35"/>
      <c r="N25" s="35">
        <v>3</v>
      </c>
      <c r="O25" s="35" t="str">
        <f>IF(L24=1,"Yes","No")</f>
        <v>No</v>
      </c>
      <c r="P25" s="35">
        <v>3</v>
      </c>
      <c r="Q25" s="35" t="str">
        <f>IF(AND(L31=1,L40=1,L51=1,L59=1,L67=1),"Yes","No")</f>
        <v>No</v>
      </c>
    </row>
    <row r="26" spans="2:17" ht="28.5" customHeight="1" x14ac:dyDescent="0.35">
      <c r="B26" s="52"/>
      <c r="C26" s="36">
        <v>5</v>
      </c>
      <c r="D26" s="63" t="s">
        <v>18</v>
      </c>
      <c r="E26" s="64"/>
      <c r="F26" s="64"/>
      <c r="G26" s="64"/>
      <c r="H26" s="64"/>
      <c r="I26" s="65"/>
      <c r="K26" s="37" t="s">
        <v>19</v>
      </c>
      <c r="L26" s="35">
        <f>IF($K$21&gt;=5,1,0)</f>
        <v>0</v>
      </c>
      <c r="M26" s="35"/>
      <c r="N26" s="35">
        <v>4</v>
      </c>
      <c r="O26" s="35" t="str">
        <f>IF(L25=1,"Yes","No")</f>
        <v>No</v>
      </c>
      <c r="P26" s="35">
        <v>4</v>
      </c>
      <c r="Q26" s="35" t="str">
        <f>IF(AND(L41=1,L52=1,L60=1,L68=1,L76=1),"Yes","No")</f>
        <v>No</v>
      </c>
    </row>
    <row r="27" spans="2:17" ht="16" customHeight="1" x14ac:dyDescent="0.35">
      <c r="K27" s="34"/>
      <c r="L27" s="35"/>
      <c r="M27" s="35"/>
      <c r="N27" s="35">
        <v>5</v>
      </c>
      <c r="O27" s="35" t="str">
        <f>IF(L26=1,"Yes","No")</f>
        <v>No</v>
      </c>
      <c r="P27" s="35">
        <v>5</v>
      </c>
      <c r="Q27" s="35" t="str">
        <f>IF(AND(L43=1,L53=1,L60=1,L69=1,L77=1),"Yes","No")</f>
        <v>No</v>
      </c>
    </row>
    <row r="28" spans="2:17" ht="28.5" customHeight="1" x14ac:dyDescent="0.35">
      <c r="B28" s="62" t="s">
        <v>20</v>
      </c>
      <c r="C28" s="62"/>
      <c r="D28" s="70" t="str">
        <f>IF('Radio Data'!C2=0,"No Answer",VLOOKUP(K21,C22:H26,2))</f>
        <v>Applied research has begun and practical application(s) have been identified</v>
      </c>
      <c r="E28" s="64"/>
      <c r="F28" s="64"/>
      <c r="G28" s="64"/>
      <c r="H28" s="64"/>
      <c r="I28" s="65"/>
      <c r="K28" s="34"/>
      <c r="L28" s="35"/>
      <c r="M28" s="35"/>
      <c r="N28" s="35">
        <v>6</v>
      </c>
      <c r="O28" s="35" t="str">
        <f>IF(AND(L32=1,L42=1),"Yes","No")</f>
        <v>No</v>
      </c>
      <c r="P28" s="35">
        <v>6</v>
      </c>
      <c r="Q28" s="35" t="str">
        <f>IF(AND(L44=1,L61=1,L70=1),"Yes","No")</f>
        <v>No</v>
      </c>
    </row>
    <row r="29" spans="2:17" ht="16" customHeight="1" x14ac:dyDescent="0.35">
      <c r="K29" s="34"/>
      <c r="L29" s="35"/>
      <c r="M29" s="35"/>
      <c r="N29" s="35">
        <v>7</v>
      </c>
      <c r="O29" s="35" t="str">
        <f>IF(L33=1,"Yes","No")</f>
        <v>No</v>
      </c>
      <c r="P29" s="35">
        <v>7</v>
      </c>
      <c r="Q29" s="35" t="str">
        <f>IF(AND(L61=1,L71=1,L78=1),"Yes","No")</f>
        <v>No</v>
      </c>
    </row>
    <row r="30" spans="2:17" ht="16" customHeight="1" x14ac:dyDescent="0.45">
      <c r="B30" s="68" t="s">
        <v>21</v>
      </c>
      <c r="C30" s="68"/>
      <c r="D30" s="68"/>
      <c r="E30" s="68"/>
      <c r="F30" s="68"/>
      <c r="G30" s="68"/>
      <c r="H30" s="68"/>
      <c r="I30" s="69"/>
      <c r="K30" s="34">
        <v>1</v>
      </c>
      <c r="L30" s="35"/>
      <c r="M30" s="35"/>
      <c r="N30" s="35">
        <v>8</v>
      </c>
      <c r="O30" s="35" t="str">
        <f>IF(L34=1,"Yes","No")</f>
        <v>No</v>
      </c>
      <c r="P30" s="35">
        <v>8</v>
      </c>
      <c r="Q30" s="35" t="str">
        <f>IF(AND(L62=1,L79=1),"Yes","No")</f>
        <v>No</v>
      </c>
    </row>
    <row r="31" spans="2:17" ht="28.5" customHeight="1" x14ac:dyDescent="0.35">
      <c r="B31" s="52"/>
      <c r="C31" s="36">
        <v>1</v>
      </c>
      <c r="D31" s="63" t="s">
        <v>22</v>
      </c>
      <c r="E31" s="64"/>
      <c r="F31" s="64"/>
      <c r="G31" s="64"/>
      <c r="H31" s="64"/>
      <c r="I31" s="65"/>
      <c r="K31" s="34" t="s">
        <v>23</v>
      </c>
      <c r="L31" s="35">
        <f>IF($K$30&gt;=1,1,0)</f>
        <v>1</v>
      </c>
      <c r="M31" s="35"/>
      <c r="N31" s="35">
        <v>9</v>
      </c>
      <c r="O31" s="35" t="str">
        <f>IF(L35=1,"Yes","No")</f>
        <v>No</v>
      </c>
      <c r="P31" s="35">
        <v>9</v>
      </c>
      <c r="Q31" s="35" t="str">
        <f>IF(AND(L62=1,L80=1),"Yes","No")</f>
        <v>No</v>
      </c>
    </row>
    <row r="32" spans="2:17" ht="28.5" customHeight="1" x14ac:dyDescent="0.35">
      <c r="B32" s="52"/>
      <c r="C32" s="36">
        <v>2</v>
      </c>
      <c r="D32" s="63" t="s">
        <v>24</v>
      </c>
      <c r="E32" s="64"/>
      <c r="F32" s="64"/>
      <c r="G32" s="64"/>
      <c r="H32" s="64"/>
      <c r="I32" s="65"/>
      <c r="K32" s="34" t="s">
        <v>25</v>
      </c>
      <c r="L32" s="35">
        <f>IF($K$30&gt;=2,1,0)</f>
        <v>0</v>
      </c>
      <c r="M32" s="35"/>
      <c r="N32" s="35"/>
      <c r="O32" s="35"/>
      <c r="P32" s="35"/>
      <c r="Q32" s="35"/>
    </row>
    <row r="33" spans="2:17" ht="28.5" customHeight="1" x14ac:dyDescent="0.35">
      <c r="B33" s="52"/>
      <c r="C33" s="36">
        <v>3</v>
      </c>
      <c r="D33" s="63" t="s">
        <v>26</v>
      </c>
      <c r="E33" s="64"/>
      <c r="F33" s="64"/>
      <c r="G33" s="64"/>
      <c r="H33" s="64"/>
      <c r="I33" s="65"/>
      <c r="K33" s="34" t="s">
        <v>27</v>
      </c>
      <c r="L33" s="35">
        <f>IF($K$30&gt;=3,1,0)</f>
        <v>0</v>
      </c>
      <c r="M33" s="35"/>
      <c r="N33" s="35"/>
      <c r="O33" s="35"/>
      <c r="P33" s="35"/>
      <c r="Q33" s="35"/>
    </row>
    <row r="34" spans="2:17" ht="28.5" customHeight="1" x14ac:dyDescent="0.35">
      <c r="B34" s="52"/>
      <c r="C34" s="36">
        <v>4</v>
      </c>
      <c r="D34" s="63" t="s">
        <v>28</v>
      </c>
      <c r="E34" s="64"/>
      <c r="F34" s="64"/>
      <c r="G34" s="64"/>
      <c r="H34" s="64"/>
      <c r="I34" s="65"/>
      <c r="K34" s="34" t="s">
        <v>29</v>
      </c>
      <c r="L34" s="35">
        <f>IF($K$30&gt;=4,1,0)</f>
        <v>0</v>
      </c>
      <c r="M34" s="35"/>
      <c r="N34" s="35" t="s">
        <v>30</v>
      </c>
      <c r="O34" s="35">
        <f>IF(O31="Yes",9,IF(O30="Yes",8,IF(O29="Yes",7,IF(O28="Yes",6,IF(O27="Yes",5,IF(O26="Yes",4,IF(O25="Yes",3,IF(O24="Yes",2,IF(O23="Yes",1,"0")))))))))</f>
        <v>2</v>
      </c>
      <c r="P34" s="35"/>
      <c r="Q34" s="35"/>
    </row>
    <row r="35" spans="2:17" ht="28.5" customHeight="1" x14ac:dyDescent="0.35">
      <c r="B35" s="52"/>
      <c r="C35" s="36">
        <v>5</v>
      </c>
      <c r="D35" s="63" t="s">
        <v>31</v>
      </c>
      <c r="E35" s="64"/>
      <c r="F35" s="64"/>
      <c r="G35" s="64"/>
      <c r="H35" s="64"/>
      <c r="I35" s="65"/>
      <c r="K35" s="34" t="s">
        <v>32</v>
      </c>
      <c r="L35" s="35">
        <f>IF($K$30&gt;=5,1,0)</f>
        <v>0</v>
      </c>
      <c r="M35" s="35"/>
      <c r="N35" s="35" t="s">
        <v>33</v>
      </c>
      <c r="O35" s="35">
        <f>IF(Q31="Yes",9,IF(Q30="Yes",8,IF(Q29="Yes",7,IF(Q28="Yes",6,IF(Q27="Yes",5,IF(Q26="Yes",4,IF(Q25="Yes",3,IF(Q24="Yes",2,IF(Q23="Yes",1,"0")))))))))</f>
        <v>1</v>
      </c>
      <c r="P35" s="35"/>
      <c r="Q35" s="35"/>
    </row>
    <row r="36" spans="2:17" ht="16" customHeight="1" x14ac:dyDescent="0.35">
      <c r="K36" s="34"/>
      <c r="L36" s="35"/>
      <c r="M36" s="35"/>
      <c r="N36" s="35"/>
      <c r="O36" s="35"/>
      <c r="P36" s="35"/>
      <c r="Q36" s="35"/>
    </row>
    <row r="37" spans="2:17" ht="28.5" customHeight="1" x14ac:dyDescent="0.35">
      <c r="B37" s="62" t="s">
        <v>20</v>
      </c>
      <c r="C37" s="62"/>
      <c r="D37" s="70" t="str">
        <f>IF('Radio Data'!C3=0,"No Answer",VLOOKUP(K30,C31:H35,2))</f>
        <v>Initial product/market fit has been defined</v>
      </c>
      <c r="E37" s="64"/>
      <c r="F37" s="64"/>
      <c r="G37" s="64"/>
      <c r="H37" s="64"/>
      <c r="I37" s="64"/>
      <c r="K37" s="34"/>
      <c r="L37" s="35"/>
      <c r="M37" s="35"/>
      <c r="N37" s="35"/>
      <c r="O37" s="35"/>
      <c r="P37" s="35"/>
      <c r="Q37" s="35"/>
    </row>
    <row r="38" spans="2:17" ht="16" customHeight="1" x14ac:dyDescent="0.35">
      <c r="K38" s="34"/>
      <c r="L38" s="35"/>
      <c r="M38" s="35"/>
      <c r="N38" s="35"/>
      <c r="O38" s="35"/>
      <c r="P38" s="35"/>
      <c r="Q38" s="35"/>
    </row>
    <row r="39" spans="2:17" ht="16" customHeight="1" x14ac:dyDescent="0.45">
      <c r="B39" s="68" t="s">
        <v>34</v>
      </c>
      <c r="C39" s="68"/>
      <c r="D39" s="68"/>
      <c r="E39" s="68"/>
      <c r="F39" s="68"/>
      <c r="G39" s="68"/>
      <c r="H39" s="68"/>
      <c r="I39" s="69"/>
      <c r="K39" s="34">
        <v>1</v>
      </c>
      <c r="L39" s="35"/>
      <c r="M39" s="35"/>
      <c r="N39" s="35"/>
      <c r="O39" s="35"/>
      <c r="P39" s="35"/>
      <c r="Q39" s="35"/>
    </row>
    <row r="40" spans="2:17" ht="28.5" customHeight="1" x14ac:dyDescent="0.35">
      <c r="B40" s="52"/>
      <c r="C40" s="36">
        <v>1</v>
      </c>
      <c r="D40" s="63" t="s">
        <v>35</v>
      </c>
      <c r="E40" s="64"/>
      <c r="F40" s="64"/>
      <c r="G40" s="64"/>
      <c r="H40" s="64"/>
      <c r="I40" s="65"/>
      <c r="K40" s="34" t="s">
        <v>23</v>
      </c>
      <c r="L40" s="35">
        <f>IF($K$39&gt;=1,1,0)</f>
        <v>1</v>
      </c>
      <c r="M40" s="35"/>
      <c r="N40" s="35"/>
      <c r="O40" s="35"/>
      <c r="P40" s="35"/>
      <c r="Q40" s="35"/>
    </row>
    <row r="41" spans="2:17" ht="28.5" customHeight="1" x14ac:dyDescent="0.35">
      <c r="B41" s="52"/>
      <c r="C41" s="36">
        <v>2</v>
      </c>
      <c r="D41" s="63" t="s">
        <v>36</v>
      </c>
      <c r="E41" s="64"/>
      <c r="F41" s="64"/>
      <c r="G41" s="64"/>
      <c r="H41" s="64"/>
      <c r="I41" s="65"/>
      <c r="K41" s="34" t="s">
        <v>37</v>
      </c>
      <c r="L41" s="35">
        <f>IF($K$39&gt;=2,1,0)</f>
        <v>0</v>
      </c>
      <c r="M41" s="35"/>
      <c r="N41" s="35"/>
      <c r="O41" s="35"/>
      <c r="P41" s="35"/>
      <c r="Q41" s="35"/>
    </row>
    <row r="42" spans="2:17" ht="28.5" customHeight="1" x14ac:dyDescent="0.35">
      <c r="B42" s="52"/>
      <c r="C42" s="36">
        <v>3</v>
      </c>
      <c r="D42" s="63" t="s">
        <v>38</v>
      </c>
      <c r="E42" s="64"/>
      <c r="F42" s="64"/>
      <c r="G42" s="64"/>
      <c r="H42" s="64"/>
      <c r="I42" s="65"/>
      <c r="K42" s="34" t="s">
        <v>25</v>
      </c>
      <c r="L42" s="35">
        <f>IF($K$39&gt;=3,1,0)</f>
        <v>0</v>
      </c>
      <c r="M42" s="35"/>
      <c r="N42" s="35"/>
      <c r="O42" s="35"/>
      <c r="P42" s="35"/>
      <c r="Q42" s="35"/>
    </row>
    <row r="43" spans="2:17" ht="28.5" customHeight="1" x14ac:dyDescent="0.35">
      <c r="B43" s="52"/>
      <c r="C43" s="36">
        <v>4</v>
      </c>
      <c r="D43" s="63" t="s">
        <v>39</v>
      </c>
      <c r="E43" s="64"/>
      <c r="F43" s="64"/>
      <c r="G43" s="64"/>
      <c r="H43" s="64"/>
      <c r="I43" s="65"/>
      <c r="K43" s="34" t="s">
        <v>40</v>
      </c>
      <c r="L43" s="35">
        <f>IF($K$39&gt;=4,1,0)</f>
        <v>0</v>
      </c>
      <c r="M43" s="35"/>
      <c r="N43" s="35"/>
      <c r="O43" s="35"/>
      <c r="P43" s="35"/>
      <c r="Q43" s="35"/>
    </row>
    <row r="44" spans="2:17" ht="28.5" customHeight="1" x14ac:dyDescent="0.35">
      <c r="B44" s="52"/>
      <c r="C44" s="36">
        <v>5</v>
      </c>
      <c r="D44" s="63" t="s">
        <v>41</v>
      </c>
      <c r="E44" s="64"/>
      <c r="F44" s="64"/>
      <c r="G44" s="64"/>
      <c r="H44" s="64"/>
      <c r="I44" s="65"/>
      <c r="K44" s="34" t="s">
        <v>42</v>
      </c>
      <c r="L44" s="35">
        <f>IF($K$39&gt;=5,1,0)</f>
        <v>0</v>
      </c>
      <c r="M44" s="35"/>
      <c r="N44" s="35"/>
      <c r="O44" s="35"/>
      <c r="P44" s="35"/>
      <c r="Q44" s="35"/>
    </row>
    <row r="45" spans="2:17" ht="16" customHeight="1" x14ac:dyDescent="0.35">
      <c r="K45" s="34"/>
      <c r="L45" s="35"/>
      <c r="M45" s="35"/>
      <c r="N45" s="35"/>
      <c r="O45" s="35"/>
      <c r="P45" s="35"/>
      <c r="Q45" s="35"/>
    </row>
    <row r="46" spans="2:17" ht="28.5" customHeight="1" x14ac:dyDescent="0.35">
      <c r="B46" s="62" t="s">
        <v>20</v>
      </c>
      <c r="C46" s="62"/>
      <c r="D46" s="70" t="str">
        <f>IF('Radio Data'!C4=0,"No Answer",VLOOKUP(K39,C40:H44,2))</f>
        <v>One or more initial product hypotheses have been defined</v>
      </c>
      <c r="E46" s="64"/>
      <c r="F46" s="64"/>
      <c r="G46" s="64"/>
      <c r="H46" s="64"/>
      <c r="I46" s="64"/>
      <c r="K46" s="34"/>
      <c r="L46" s="35"/>
      <c r="M46" s="35"/>
      <c r="N46" s="35"/>
      <c r="O46" s="35"/>
      <c r="P46" s="35"/>
      <c r="Q46" s="35"/>
    </row>
    <row r="47" spans="2:17" ht="16" customHeight="1" x14ac:dyDescent="0.35">
      <c r="K47" s="34"/>
      <c r="L47" s="35"/>
      <c r="M47" s="35"/>
      <c r="N47" s="35"/>
      <c r="O47" s="35"/>
      <c r="P47" s="35"/>
      <c r="Q47" s="35"/>
    </row>
    <row r="48" spans="2:17" ht="16" customHeight="1" x14ac:dyDescent="0.45">
      <c r="B48" s="68" t="s">
        <v>43</v>
      </c>
      <c r="C48" s="68"/>
      <c r="D48" s="68"/>
      <c r="E48" s="68"/>
      <c r="F48" s="68"/>
      <c r="G48" s="68"/>
      <c r="H48" s="68"/>
      <c r="I48" s="69"/>
      <c r="K48" s="34">
        <v>1</v>
      </c>
      <c r="L48" s="35"/>
      <c r="M48" s="35"/>
      <c r="N48" s="35"/>
      <c r="O48" s="35"/>
      <c r="P48" s="35"/>
      <c r="Q48" s="35"/>
    </row>
    <row r="49" spans="2:17" ht="28.5" customHeight="1" x14ac:dyDescent="0.35">
      <c r="B49" s="52"/>
      <c r="C49" s="36">
        <v>1</v>
      </c>
      <c r="D49" s="63" t="s">
        <v>44</v>
      </c>
      <c r="E49" s="64"/>
      <c r="F49" s="64"/>
      <c r="G49" s="64"/>
      <c r="H49" s="64"/>
      <c r="I49" s="65"/>
      <c r="K49" s="34" t="s">
        <v>45</v>
      </c>
      <c r="L49" s="35">
        <f>IF($K$48&gt;=1,1,0)</f>
        <v>1</v>
      </c>
      <c r="M49" s="35"/>
      <c r="N49" s="35"/>
      <c r="O49" s="35"/>
      <c r="P49" s="35"/>
      <c r="Q49" s="35"/>
    </row>
    <row r="50" spans="2:17" ht="28.5" customHeight="1" x14ac:dyDescent="0.35">
      <c r="B50" s="52"/>
      <c r="C50" s="36">
        <v>2</v>
      </c>
      <c r="D50" s="63" t="s">
        <v>46</v>
      </c>
      <c r="E50" s="64"/>
      <c r="F50" s="64"/>
      <c r="G50" s="64"/>
      <c r="H50" s="64"/>
      <c r="I50" s="65"/>
      <c r="K50" s="34" t="s">
        <v>47</v>
      </c>
      <c r="L50" s="35">
        <f>IF($K$48&gt;=2,1,0)</f>
        <v>0</v>
      </c>
      <c r="M50" s="35"/>
      <c r="N50" s="35"/>
      <c r="O50" s="35"/>
      <c r="P50" s="35"/>
      <c r="Q50" s="35"/>
    </row>
    <row r="51" spans="2:17" ht="28.5" customHeight="1" x14ac:dyDescent="0.35">
      <c r="B51" s="52"/>
      <c r="C51" s="36">
        <v>3</v>
      </c>
      <c r="D51" s="63" t="s">
        <v>48</v>
      </c>
      <c r="E51" s="64"/>
      <c r="F51" s="64"/>
      <c r="G51" s="64"/>
      <c r="H51" s="64"/>
      <c r="I51" s="65"/>
      <c r="K51" s="34" t="s">
        <v>23</v>
      </c>
      <c r="L51" s="35">
        <f>IF($K$48&gt;=3,1,0)</f>
        <v>0</v>
      </c>
      <c r="M51" s="35"/>
      <c r="N51" s="35"/>
      <c r="O51" s="35"/>
      <c r="P51" s="35"/>
      <c r="Q51" s="35"/>
    </row>
    <row r="52" spans="2:17" ht="28.5" customHeight="1" x14ac:dyDescent="0.35">
      <c r="B52" s="52"/>
      <c r="C52" s="36">
        <v>4</v>
      </c>
      <c r="D52" s="63" t="s">
        <v>49</v>
      </c>
      <c r="E52" s="64"/>
      <c r="F52" s="64"/>
      <c r="G52" s="64"/>
      <c r="H52" s="64"/>
      <c r="I52" s="65"/>
      <c r="K52" s="34" t="s">
        <v>37</v>
      </c>
      <c r="L52" s="35">
        <f>IF($K$48&gt;=4,1,0)</f>
        <v>0</v>
      </c>
      <c r="M52" s="35"/>
      <c r="N52" s="35"/>
      <c r="O52" s="35"/>
      <c r="P52" s="35"/>
      <c r="Q52" s="35"/>
    </row>
    <row r="53" spans="2:17" ht="28.5" customHeight="1" x14ac:dyDescent="0.35">
      <c r="B53" s="52"/>
      <c r="C53" s="36">
        <v>5</v>
      </c>
      <c r="D53" s="63" t="s">
        <v>50</v>
      </c>
      <c r="E53" s="64"/>
      <c r="F53" s="64"/>
      <c r="G53" s="64"/>
      <c r="H53" s="64"/>
      <c r="I53" s="65"/>
      <c r="K53" s="34" t="s">
        <v>40</v>
      </c>
      <c r="L53" s="35">
        <f>IF($K$48&gt;=5,1,0)</f>
        <v>0</v>
      </c>
      <c r="M53" s="35"/>
      <c r="N53" s="35"/>
      <c r="O53" s="35"/>
      <c r="P53" s="35"/>
      <c r="Q53" s="35"/>
    </row>
    <row r="54" spans="2:17" x14ac:dyDescent="0.35">
      <c r="K54" s="34"/>
      <c r="L54" s="35"/>
      <c r="M54" s="35"/>
      <c r="N54" s="35"/>
      <c r="O54" s="35"/>
      <c r="P54" s="35"/>
      <c r="Q54" s="35"/>
    </row>
    <row r="55" spans="2:17" ht="28.5" customHeight="1" x14ac:dyDescent="0.35">
      <c r="B55" s="62" t="s">
        <v>20</v>
      </c>
      <c r="C55" s="62"/>
      <c r="D55" s="70" t="str">
        <f>IF('Radio Data'!C5=0,"No Answer",VLOOKUP(K48,C49:H53,2))</f>
        <v>Secondary market research has been performed and basic knowledge of potential applications and competitive landscape have been identified</v>
      </c>
      <c r="E55" s="64"/>
      <c r="F55" s="64"/>
      <c r="G55" s="64"/>
      <c r="H55" s="64"/>
      <c r="I55" s="65"/>
      <c r="K55" s="34"/>
      <c r="L55" s="35"/>
      <c r="M55" s="35"/>
      <c r="N55" s="35"/>
      <c r="O55" s="35"/>
      <c r="P55" s="35"/>
      <c r="Q55" s="35"/>
    </row>
    <row r="56" spans="2:17" ht="16" customHeight="1" x14ac:dyDescent="0.35">
      <c r="K56" s="34"/>
      <c r="L56" s="35"/>
      <c r="M56" s="35"/>
      <c r="N56" s="35"/>
      <c r="O56" s="35"/>
      <c r="P56" s="35"/>
      <c r="Q56" s="35"/>
    </row>
    <row r="57" spans="2:17" ht="16" customHeight="1" x14ac:dyDescent="0.45">
      <c r="B57" s="71" t="s">
        <v>51</v>
      </c>
      <c r="C57" s="71"/>
      <c r="D57" s="71"/>
      <c r="E57" s="71"/>
      <c r="F57" s="71"/>
      <c r="G57" s="71"/>
      <c r="H57" s="71"/>
      <c r="I57" s="72"/>
      <c r="K57" s="34">
        <v>1</v>
      </c>
      <c r="L57" s="35"/>
      <c r="M57" s="35"/>
      <c r="N57" s="35"/>
      <c r="O57" s="35"/>
      <c r="P57" s="35"/>
      <c r="Q57" s="35"/>
    </row>
    <row r="58" spans="2:17" ht="28.5" customHeight="1" x14ac:dyDescent="0.35">
      <c r="B58" s="52"/>
      <c r="C58" s="36">
        <v>1</v>
      </c>
      <c r="D58" s="63" t="s">
        <v>52</v>
      </c>
      <c r="E58" s="64"/>
      <c r="F58" s="64"/>
      <c r="G58" s="64"/>
      <c r="H58" s="64"/>
      <c r="I58" s="65"/>
      <c r="K58" s="37" t="s">
        <v>45</v>
      </c>
      <c r="L58" s="35">
        <f>IF($K$57&gt;=1,1,0)</f>
        <v>1</v>
      </c>
      <c r="M58" s="35"/>
      <c r="N58" s="35"/>
      <c r="O58" s="35"/>
      <c r="P58" s="35"/>
      <c r="Q58" s="35"/>
    </row>
    <row r="59" spans="2:17" ht="28.5" customHeight="1" x14ac:dyDescent="0.35">
      <c r="B59" s="52"/>
      <c r="C59" s="36">
        <v>2</v>
      </c>
      <c r="D59" s="63" t="s">
        <v>53</v>
      </c>
      <c r="E59" s="64"/>
      <c r="F59" s="64"/>
      <c r="G59" s="64"/>
      <c r="H59" s="64"/>
      <c r="I59" s="65"/>
      <c r="K59" s="37" t="s">
        <v>54</v>
      </c>
      <c r="L59" s="35">
        <f>IF($K$57&gt;=2,1,0)</f>
        <v>0</v>
      </c>
      <c r="M59" s="35"/>
      <c r="N59" s="35"/>
      <c r="O59" s="35"/>
      <c r="P59" s="35"/>
      <c r="Q59" s="35"/>
    </row>
    <row r="60" spans="2:17" ht="28.5" customHeight="1" x14ac:dyDescent="0.35">
      <c r="B60" s="52"/>
      <c r="C60" s="36">
        <v>3</v>
      </c>
      <c r="D60" s="63" t="s">
        <v>55</v>
      </c>
      <c r="E60" s="64"/>
      <c r="F60" s="64"/>
      <c r="G60" s="64"/>
      <c r="H60" s="64"/>
      <c r="I60" s="65"/>
      <c r="K60" s="37" t="s">
        <v>56</v>
      </c>
      <c r="L60" s="35">
        <f>IF($K$57&gt;=3,1,0)</f>
        <v>0</v>
      </c>
      <c r="M60" s="35"/>
      <c r="N60" s="35"/>
      <c r="O60" s="35"/>
      <c r="P60" s="35"/>
      <c r="Q60" s="35"/>
    </row>
    <row r="61" spans="2:17" ht="28.5" customHeight="1" x14ac:dyDescent="0.35">
      <c r="B61" s="52"/>
      <c r="C61" s="36">
        <v>4</v>
      </c>
      <c r="D61" s="63" t="s">
        <v>57</v>
      </c>
      <c r="E61" s="64"/>
      <c r="F61" s="64"/>
      <c r="G61" s="64"/>
      <c r="H61" s="64"/>
      <c r="I61" s="65"/>
      <c r="K61" s="37" t="s">
        <v>58</v>
      </c>
      <c r="L61" s="35">
        <f>IF($K$57&gt;=4,1,0)</f>
        <v>0</v>
      </c>
      <c r="M61" s="35"/>
      <c r="N61" s="35"/>
      <c r="O61" s="35"/>
      <c r="P61" s="35"/>
      <c r="Q61" s="35"/>
    </row>
    <row r="62" spans="2:17" ht="28.5" customHeight="1" x14ac:dyDescent="0.35">
      <c r="B62" s="52"/>
      <c r="C62" s="36">
        <v>5</v>
      </c>
      <c r="D62" s="63" t="s">
        <v>59</v>
      </c>
      <c r="E62" s="64"/>
      <c r="F62" s="64"/>
      <c r="G62" s="64"/>
      <c r="H62" s="64"/>
      <c r="I62" s="65"/>
      <c r="K62" s="37" t="s">
        <v>60</v>
      </c>
      <c r="L62" s="35">
        <f>IF($K$57&gt;=5,1,0)</f>
        <v>0</v>
      </c>
      <c r="M62" s="35"/>
      <c r="N62" s="35"/>
      <c r="O62" s="35"/>
      <c r="P62" s="35"/>
      <c r="Q62" s="35"/>
    </row>
    <row r="63" spans="2:17" ht="16" customHeight="1" x14ac:dyDescent="0.35">
      <c r="K63" s="34"/>
      <c r="L63" s="35"/>
      <c r="M63" s="35"/>
      <c r="N63" s="35"/>
      <c r="O63" s="35"/>
      <c r="P63" s="35"/>
      <c r="Q63" s="35"/>
    </row>
    <row r="64" spans="2:17" ht="28.5" customHeight="1" x14ac:dyDescent="0.35">
      <c r="B64" s="62" t="s">
        <v>20</v>
      </c>
      <c r="C64" s="62"/>
      <c r="D64" s="70" t="str">
        <f>IF('Radio Data'!C6=0,"No Answer",VLOOKUP(K57,C58:H62,2))</f>
        <v>No team or company in place (single individual, no legal entity)</v>
      </c>
      <c r="E64" s="64"/>
      <c r="F64" s="64"/>
      <c r="G64" s="64"/>
      <c r="H64" s="64"/>
      <c r="I64" s="64"/>
      <c r="K64" s="34"/>
      <c r="L64" s="35"/>
      <c r="M64" s="35"/>
      <c r="N64" s="35"/>
      <c r="O64" s="35"/>
      <c r="P64" s="35"/>
      <c r="Q64" s="35"/>
    </row>
    <row r="65" spans="2:17" ht="16" customHeight="1" x14ac:dyDescent="0.35">
      <c r="K65" s="34"/>
      <c r="L65" s="35"/>
      <c r="M65" s="35"/>
      <c r="N65" s="35"/>
      <c r="O65" s="35"/>
      <c r="P65" s="35"/>
      <c r="Q65" s="35"/>
    </row>
    <row r="66" spans="2:17" ht="16" customHeight="1" x14ac:dyDescent="0.45">
      <c r="B66" s="71" t="s">
        <v>61</v>
      </c>
      <c r="C66" s="71"/>
      <c r="D66" s="71"/>
      <c r="E66" s="71"/>
      <c r="F66" s="71"/>
      <c r="G66" s="71"/>
      <c r="H66" s="71"/>
      <c r="I66" s="72"/>
      <c r="K66" s="34">
        <v>1</v>
      </c>
      <c r="L66" s="35"/>
      <c r="M66" s="35"/>
      <c r="N66" s="35"/>
      <c r="O66" s="35"/>
      <c r="P66" s="35"/>
      <c r="Q66" s="35"/>
    </row>
    <row r="67" spans="2:17" ht="28.5" customHeight="1" x14ac:dyDescent="0.35">
      <c r="B67" s="52"/>
      <c r="C67" s="36">
        <v>1</v>
      </c>
      <c r="D67" s="63" t="s">
        <v>62</v>
      </c>
      <c r="E67" s="64"/>
      <c r="F67" s="64"/>
      <c r="G67" s="64"/>
      <c r="H67" s="64"/>
      <c r="I67" s="65"/>
      <c r="K67" s="34" t="s">
        <v>23</v>
      </c>
      <c r="L67" s="35">
        <f>IF($K$66&gt;=1,1,0)</f>
        <v>1</v>
      </c>
      <c r="M67" s="35"/>
      <c r="N67" s="35"/>
      <c r="O67" s="35"/>
      <c r="P67" s="35"/>
      <c r="Q67" s="35"/>
    </row>
    <row r="68" spans="2:17" ht="28.5" customHeight="1" x14ac:dyDescent="0.35">
      <c r="B68" s="52"/>
      <c r="C68" s="36">
        <v>2</v>
      </c>
      <c r="D68" s="63" t="s">
        <v>63</v>
      </c>
      <c r="E68" s="64"/>
      <c r="F68" s="64"/>
      <c r="G68" s="64"/>
      <c r="H68" s="64"/>
      <c r="I68" s="65"/>
      <c r="K68" s="34" t="s">
        <v>37</v>
      </c>
      <c r="L68" s="35">
        <f>IF($K$66&gt;=2,1,0)</f>
        <v>0</v>
      </c>
      <c r="M68" s="35"/>
      <c r="N68" s="35"/>
      <c r="O68" s="35"/>
      <c r="P68" s="35"/>
      <c r="Q68" s="35"/>
    </row>
    <row r="69" spans="2:17" ht="28.5" customHeight="1" x14ac:dyDescent="0.35">
      <c r="B69" s="52"/>
      <c r="C69" s="36">
        <v>3</v>
      </c>
      <c r="D69" s="63" t="s">
        <v>64</v>
      </c>
      <c r="E69" s="64"/>
      <c r="F69" s="64"/>
      <c r="G69" s="64"/>
      <c r="H69" s="64"/>
      <c r="I69" s="65"/>
      <c r="K69" s="34" t="s">
        <v>40</v>
      </c>
      <c r="L69" s="35">
        <f>IF($K$66&gt;=3,1,0)</f>
        <v>0</v>
      </c>
      <c r="M69" s="35"/>
      <c r="N69" s="35"/>
      <c r="O69" s="35"/>
      <c r="P69" s="35"/>
      <c r="Q69" s="35"/>
    </row>
    <row r="70" spans="2:17" ht="28.5" customHeight="1" x14ac:dyDescent="0.35">
      <c r="B70" s="52"/>
      <c r="C70" s="36">
        <v>4</v>
      </c>
      <c r="D70" s="63" t="s">
        <v>65</v>
      </c>
      <c r="E70" s="64"/>
      <c r="F70" s="64"/>
      <c r="G70" s="64"/>
      <c r="H70" s="64"/>
      <c r="I70" s="65"/>
      <c r="K70" s="34" t="s">
        <v>42</v>
      </c>
      <c r="L70" s="35">
        <f>IF($K$66&gt;=4,1,0)</f>
        <v>0</v>
      </c>
      <c r="M70" s="35"/>
      <c r="N70" s="35"/>
      <c r="O70" s="35"/>
      <c r="P70" s="35"/>
      <c r="Q70" s="35"/>
    </row>
    <row r="71" spans="2:17" ht="28.5" customHeight="1" x14ac:dyDescent="0.35">
      <c r="B71" s="52"/>
      <c r="C71" s="36">
        <v>5</v>
      </c>
      <c r="D71" s="63" t="s">
        <v>66</v>
      </c>
      <c r="E71" s="64"/>
      <c r="F71" s="64"/>
      <c r="G71" s="64"/>
      <c r="H71" s="64"/>
      <c r="I71" s="65"/>
      <c r="K71" s="34" t="s">
        <v>67</v>
      </c>
      <c r="L71" s="35">
        <f>IF($K$66&gt;=5,1,0)</f>
        <v>0</v>
      </c>
      <c r="M71" s="35"/>
      <c r="N71" s="35"/>
      <c r="O71" s="35"/>
      <c r="P71" s="35"/>
      <c r="Q71" s="35"/>
    </row>
    <row r="72" spans="2:17" ht="16" customHeight="1" x14ac:dyDescent="0.35">
      <c r="K72" s="34"/>
      <c r="L72" s="35"/>
      <c r="M72" s="35"/>
      <c r="N72" s="35"/>
      <c r="O72" s="35"/>
      <c r="P72" s="35"/>
      <c r="Q72" s="35"/>
    </row>
    <row r="73" spans="2:17" ht="28.5" customHeight="1" x14ac:dyDescent="0.35">
      <c r="B73" s="62" t="s">
        <v>20</v>
      </c>
      <c r="C73" s="62"/>
      <c r="D73" s="70" t="str">
        <f>IF('Radio Data'!C7=0,"No Answer",VLOOKUP(K66,C67:H71,2))</f>
        <v>Initial business model and value proposition have been defined</v>
      </c>
      <c r="E73" s="64"/>
      <c r="F73" s="64"/>
      <c r="G73" s="64"/>
      <c r="H73" s="64"/>
      <c r="I73" s="64"/>
      <c r="K73" s="34"/>
      <c r="L73" s="35"/>
      <c r="M73" s="35"/>
      <c r="N73" s="35"/>
      <c r="O73" s="35"/>
      <c r="P73" s="35"/>
      <c r="Q73" s="35"/>
    </row>
    <row r="74" spans="2:17" ht="16" customHeight="1" x14ac:dyDescent="0.35">
      <c r="K74" s="34"/>
      <c r="L74" s="35"/>
      <c r="M74" s="35"/>
      <c r="N74" s="35"/>
      <c r="O74" s="35"/>
      <c r="P74" s="35"/>
      <c r="Q74" s="35"/>
    </row>
    <row r="75" spans="2:17" ht="16" customHeight="1" x14ac:dyDescent="0.45">
      <c r="B75" s="71" t="s">
        <v>68</v>
      </c>
      <c r="C75" s="71"/>
      <c r="D75" s="71"/>
      <c r="E75" s="71"/>
      <c r="F75" s="71"/>
      <c r="G75" s="71"/>
      <c r="H75" s="71"/>
      <c r="I75" s="72"/>
      <c r="K75" s="34">
        <v>1</v>
      </c>
      <c r="L75" s="35"/>
      <c r="M75" s="35"/>
      <c r="N75" s="35"/>
      <c r="O75" s="35"/>
      <c r="P75" s="35"/>
      <c r="Q75" s="35"/>
    </row>
    <row r="76" spans="2:17" ht="28.5" customHeight="1" x14ac:dyDescent="0.35">
      <c r="B76" s="52"/>
      <c r="C76" s="36">
        <v>1</v>
      </c>
      <c r="D76" s="63" t="s">
        <v>69</v>
      </c>
      <c r="E76" s="64"/>
      <c r="F76" s="64"/>
      <c r="G76" s="64"/>
      <c r="H76" s="64"/>
      <c r="I76" s="65"/>
      <c r="K76" s="34" t="s">
        <v>37</v>
      </c>
      <c r="L76" s="35">
        <f>IF($K$75&gt;=1,1,0)</f>
        <v>1</v>
      </c>
      <c r="M76" s="35"/>
      <c r="N76" s="35"/>
      <c r="O76" s="35"/>
      <c r="P76" s="35"/>
      <c r="Q76" s="35"/>
    </row>
    <row r="77" spans="2:17" ht="28.5" customHeight="1" x14ac:dyDescent="0.35">
      <c r="B77" s="52"/>
      <c r="C77" s="36">
        <v>2</v>
      </c>
      <c r="D77" s="63" t="s">
        <v>70</v>
      </c>
      <c r="E77" s="64"/>
      <c r="F77" s="64"/>
      <c r="G77" s="64"/>
      <c r="H77" s="64"/>
      <c r="I77" s="65"/>
      <c r="K77" s="34" t="s">
        <v>40</v>
      </c>
      <c r="L77" s="35">
        <f>IF($K$75&gt;=2,1,0)</f>
        <v>0</v>
      </c>
      <c r="M77" s="35"/>
      <c r="N77" s="35"/>
      <c r="O77" s="35"/>
      <c r="P77" s="35"/>
      <c r="Q77" s="35"/>
    </row>
    <row r="78" spans="2:17" ht="28.5" customHeight="1" x14ac:dyDescent="0.35">
      <c r="B78" s="52"/>
      <c r="C78" s="36">
        <v>3</v>
      </c>
      <c r="D78" s="63" t="s">
        <v>71</v>
      </c>
      <c r="E78" s="64"/>
      <c r="F78" s="64"/>
      <c r="G78" s="64"/>
      <c r="H78" s="64"/>
      <c r="I78" s="65"/>
      <c r="K78" s="34" t="s">
        <v>67</v>
      </c>
      <c r="L78" s="35">
        <f>IF($K$75&gt;=3,1,0)</f>
        <v>0</v>
      </c>
      <c r="M78" s="35"/>
      <c r="N78" s="35"/>
      <c r="O78" s="35"/>
      <c r="P78" s="35"/>
      <c r="Q78" s="35"/>
    </row>
    <row r="79" spans="2:17" ht="28.5" customHeight="1" x14ac:dyDescent="0.35">
      <c r="B79" s="52"/>
      <c r="C79" s="36">
        <v>4</v>
      </c>
      <c r="D79" s="63" t="s">
        <v>72</v>
      </c>
      <c r="E79" s="64"/>
      <c r="F79" s="64"/>
      <c r="G79" s="64"/>
      <c r="H79" s="64"/>
      <c r="I79" s="65"/>
      <c r="K79" s="34" t="s">
        <v>73</v>
      </c>
      <c r="L79" s="35">
        <f>IF($K$75&gt;=4,1,0)</f>
        <v>0</v>
      </c>
      <c r="M79" s="35"/>
      <c r="N79" s="35"/>
      <c r="O79" s="35"/>
      <c r="P79" s="35"/>
      <c r="Q79" s="35"/>
    </row>
    <row r="80" spans="2:17" ht="28.5" customHeight="1" x14ac:dyDescent="0.35">
      <c r="B80" s="52"/>
      <c r="C80" s="36">
        <v>5</v>
      </c>
      <c r="D80" s="63" t="s">
        <v>74</v>
      </c>
      <c r="E80" s="64"/>
      <c r="F80" s="64"/>
      <c r="G80" s="64"/>
      <c r="H80" s="64"/>
      <c r="I80" s="65"/>
      <c r="K80" s="34" t="s">
        <v>75</v>
      </c>
      <c r="L80" s="35">
        <f>IF($K$75&gt;=5,1,0)</f>
        <v>0</v>
      </c>
      <c r="M80" s="35"/>
      <c r="N80" s="35"/>
      <c r="O80" s="35"/>
      <c r="P80" s="35"/>
      <c r="Q80" s="35"/>
    </row>
    <row r="81" spans="2:17" ht="16" customHeight="1" x14ac:dyDescent="0.35">
      <c r="K81" s="34"/>
      <c r="L81" s="35"/>
      <c r="M81" s="35"/>
      <c r="N81" s="35"/>
      <c r="O81" s="35"/>
      <c r="P81" s="35"/>
      <c r="Q81" s="35"/>
    </row>
    <row r="82" spans="2:17" ht="28.5" customHeight="1" x14ac:dyDescent="0.35">
      <c r="B82" s="62" t="s">
        <v>20</v>
      </c>
      <c r="C82" s="62"/>
      <c r="D82" s="70" t="str">
        <f>IF('Radio Data'!C8=0,"No Answer",VLOOKUP(K75,C76:H80,2))</f>
        <v>Potential suppliers, partners, and customers have been identified and mapped in an initial value chain analysis</v>
      </c>
      <c r="E82" s="64"/>
      <c r="F82" s="64"/>
      <c r="G82" s="64"/>
      <c r="H82" s="64"/>
      <c r="I82" s="65"/>
      <c r="K82" s="34"/>
      <c r="L82" s="35"/>
      <c r="M82" s="35"/>
      <c r="N82" s="35"/>
      <c r="O82" s="35"/>
      <c r="P82" s="35"/>
      <c r="Q82" s="35"/>
    </row>
    <row r="83" spans="2:17" ht="16" customHeight="1" x14ac:dyDescent="0.35"/>
  </sheetData>
  <sheetProtection algorithmName="SHA-512" hashValue="oJDQq11Yv57Dnxn2r+YzBs3i2PoEm/lpEeQFBpdFK+41V3IFjxMGpAnP7oJteOxCg8hw09JozFmyxIvNROUFLw==" saltValue="228DWhpj9zEpkzsRw9S0Vg==" spinCount="100000" sheet="1" objects="1" scenarios="1"/>
  <mergeCells count="60">
    <mergeCell ref="B12:I12"/>
    <mergeCell ref="B21:I21"/>
    <mergeCell ref="D22:I22"/>
    <mergeCell ref="B37:C37"/>
    <mergeCell ref="D23:I23"/>
    <mergeCell ref="D24:I24"/>
    <mergeCell ref="D25:I25"/>
    <mergeCell ref="D26:I26"/>
    <mergeCell ref="D28:I28"/>
    <mergeCell ref="B30:I30"/>
    <mergeCell ref="D31:I31"/>
    <mergeCell ref="D32:I32"/>
    <mergeCell ref="D33:I33"/>
    <mergeCell ref="D34:I34"/>
    <mergeCell ref="D35:I35"/>
    <mergeCell ref="D44:I44"/>
    <mergeCell ref="D50:I50"/>
    <mergeCell ref="B39:I39"/>
    <mergeCell ref="D40:I40"/>
    <mergeCell ref="D41:I41"/>
    <mergeCell ref="D60:I60"/>
    <mergeCell ref="D61:I61"/>
    <mergeCell ref="D62:I62"/>
    <mergeCell ref="B57:I57"/>
    <mergeCell ref="D58:I58"/>
    <mergeCell ref="D59:I59"/>
    <mergeCell ref="D82:I82"/>
    <mergeCell ref="B75:I75"/>
    <mergeCell ref="D76:I76"/>
    <mergeCell ref="D77:I77"/>
    <mergeCell ref="D78:I78"/>
    <mergeCell ref="D79:I79"/>
    <mergeCell ref="D80:I80"/>
    <mergeCell ref="B82:C82"/>
    <mergeCell ref="D71:I71"/>
    <mergeCell ref="D73:I73"/>
    <mergeCell ref="B64:C64"/>
    <mergeCell ref="B73:C73"/>
    <mergeCell ref="D67:I67"/>
    <mergeCell ref="D70:I70"/>
    <mergeCell ref="D64:I64"/>
    <mergeCell ref="B66:I66"/>
    <mergeCell ref="D68:I68"/>
    <mergeCell ref="D69:I69"/>
    <mergeCell ref="P22:Q22"/>
    <mergeCell ref="N22:O22"/>
    <mergeCell ref="B55:C55"/>
    <mergeCell ref="D43:I43"/>
    <mergeCell ref="A5:J5"/>
    <mergeCell ref="B48:I48"/>
    <mergeCell ref="D49:I49"/>
    <mergeCell ref="B46:C46"/>
    <mergeCell ref="D37:I37"/>
    <mergeCell ref="D42:I42"/>
    <mergeCell ref="B28:C28"/>
    <mergeCell ref="D52:I52"/>
    <mergeCell ref="D53:I53"/>
    <mergeCell ref="D55:I55"/>
    <mergeCell ref="D51:I51"/>
    <mergeCell ref="D46:I46"/>
  </mergeCells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Group Box 1">
              <controlPr locked="0" defaultSize="0" autoFill="0" autoPict="0">
                <anchor moveWithCells="1">
                  <from>
                    <xdr:col>1</xdr:col>
                    <xdr:colOff>0</xdr:colOff>
                    <xdr:row>21</xdr:row>
                    <xdr:rowOff>0</xdr:rowOff>
                  </from>
                  <to>
                    <xdr:col>2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>
                <anchor moveWithCells="1">
                  <from>
                    <xdr:col>1</xdr:col>
                    <xdr:colOff>133350</xdr:colOff>
                    <xdr:row>21</xdr:row>
                    <xdr:rowOff>88900</xdr:rowOff>
                  </from>
                  <to>
                    <xdr:col>1</xdr:col>
                    <xdr:colOff>438150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>
                <anchor moveWithCells="1">
                  <from>
                    <xdr:col>1</xdr:col>
                    <xdr:colOff>133350</xdr:colOff>
                    <xdr:row>22</xdr:row>
                    <xdr:rowOff>76200</xdr:rowOff>
                  </from>
                  <to>
                    <xdr:col>1</xdr:col>
                    <xdr:colOff>438150</xdr:colOff>
                    <xdr:row>22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>
                <anchor moveWithCells="1">
                  <from>
                    <xdr:col>1</xdr:col>
                    <xdr:colOff>133350</xdr:colOff>
                    <xdr:row>23</xdr:row>
                    <xdr:rowOff>76200</xdr:rowOff>
                  </from>
                  <to>
                    <xdr:col>1</xdr:col>
                    <xdr:colOff>438150</xdr:colOff>
                    <xdr:row>23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>
                <anchor moveWithCells="1">
                  <from>
                    <xdr:col>1</xdr:col>
                    <xdr:colOff>133350</xdr:colOff>
                    <xdr:row>24</xdr:row>
                    <xdr:rowOff>69850</xdr:rowOff>
                  </from>
                  <to>
                    <xdr:col>1</xdr:col>
                    <xdr:colOff>438150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Option Button 10">
              <controlPr defaultSize="0" autoFill="0" autoLine="0" autoPict="0">
                <anchor moveWithCells="1">
                  <from>
                    <xdr:col>1</xdr:col>
                    <xdr:colOff>146050</xdr:colOff>
                    <xdr:row>25</xdr:row>
                    <xdr:rowOff>69850</xdr:rowOff>
                  </from>
                  <to>
                    <xdr:col>1</xdr:col>
                    <xdr:colOff>450850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" name="Option Button 18">
              <controlPr defaultSize="0" autoFill="0" autoLine="0" autoPict="0">
                <anchor moveWithCells="1">
                  <from>
                    <xdr:col>1</xdr:col>
                    <xdr:colOff>114300</xdr:colOff>
                    <xdr:row>30</xdr:row>
                    <xdr:rowOff>88900</xdr:rowOff>
                  </from>
                  <to>
                    <xdr:col>1</xdr:col>
                    <xdr:colOff>419100</xdr:colOff>
                    <xdr:row>30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1" name="Option Button 19">
              <controlPr defaultSize="0" autoFill="0" autoLine="0" autoPict="0">
                <anchor moveWithCells="1">
                  <from>
                    <xdr:col>1</xdr:col>
                    <xdr:colOff>114300</xdr:colOff>
                    <xdr:row>31</xdr:row>
                    <xdr:rowOff>76200</xdr:rowOff>
                  </from>
                  <to>
                    <xdr:col>1</xdr:col>
                    <xdr:colOff>419100</xdr:colOff>
                    <xdr:row>31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2" name="Option Button 20">
              <controlPr defaultSize="0" autoFill="0" autoLine="0" autoPict="0">
                <anchor moveWithCells="1">
                  <from>
                    <xdr:col>1</xdr:col>
                    <xdr:colOff>114300</xdr:colOff>
                    <xdr:row>32</xdr:row>
                    <xdr:rowOff>76200</xdr:rowOff>
                  </from>
                  <to>
                    <xdr:col>1</xdr:col>
                    <xdr:colOff>419100</xdr:colOff>
                    <xdr:row>32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3" name="Option Button 21">
              <controlPr defaultSize="0" autoFill="0" autoLine="0" autoPict="0">
                <anchor moveWithCells="1">
                  <from>
                    <xdr:col>1</xdr:col>
                    <xdr:colOff>114300</xdr:colOff>
                    <xdr:row>33</xdr:row>
                    <xdr:rowOff>69850</xdr:rowOff>
                  </from>
                  <to>
                    <xdr:col>1</xdr:col>
                    <xdr:colOff>419100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4" name="Option Button 22">
              <controlPr defaultSize="0" autoFill="0" autoLine="0" autoPict="0">
                <anchor moveWithCells="1">
                  <from>
                    <xdr:col>1</xdr:col>
                    <xdr:colOff>127000</xdr:colOff>
                    <xdr:row>34</xdr:row>
                    <xdr:rowOff>69850</xdr:rowOff>
                  </from>
                  <to>
                    <xdr:col>1</xdr:col>
                    <xdr:colOff>431800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5" name="Group Box 49">
              <controlPr defaultSize="0" autoFill="0" autoPict="0">
                <anchor moveWithCells="1">
                  <from>
                    <xdr:col>1</xdr:col>
                    <xdr:colOff>0</xdr:colOff>
                    <xdr:row>30</xdr:row>
                    <xdr:rowOff>0</xdr:rowOff>
                  </from>
                  <to>
                    <xdr:col>2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6" name="Option Button 50">
              <controlPr defaultSize="0" autoFill="0" autoLine="0" autoPict="0">
                <anchor moveWithCells="1">
                  <from>
                    <xdr:col>1</xdr:col>
                    <xdr:colOff>114300</xdr:colOff>
                    <xdr:row>39</xdr:row>
                    <xdr:rowOff>88900</xdr:rowOff>
                  </from>
                  <to>
                    <xdr:col>1</xdr:col>
                    <xdr:colOff>419100</xdr:colOff>
                    <xdr:row>39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7" name="Option Button 51">
              <controlPr defaultSize="0" autoFill="0" autoLine="0" autoPict="0">
                <anchor moveWithCells="1">
                  <from>
                    <xdr:col>1</xdr:col>
                    <xdr:colOff>114300</xdr:colOff>
                    <xdr:row>40</xdr:row>
                    <xdr:rowOff>76200</xdr:rowOff>
                  </from>
                  <to>
                    <xdr:col>1</xdr:col>
                    <xdr:colOff>419100</xdr:colOff>
                    <xdr:row>40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8" name="Option Button 52">
              <controlPr defaultSize="0" autoFill="0" autoLine="0" autoPict="0">
                <anchor moveWithCells="1">
                  <from>
                    <xdr:col>1</xdr:col>
                    <xdr:colOff>114300</xdr:colOff>
                    <xdr:row>41</xdr:row>
                    <xdr:rowOff>76200</xdr:rowOff>
                  </from>
                  <to>
                    <xdr:col>1</xdr:col>
                    <xdr:colOff>419100</xdr:colOff>
                    <xdr:row>41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9" name="Option Button 53">
              <controlPr defaultSize="0" autoFill="0" autoLine="0" autoPict="0">
                <anchor moveWithCells="1">
                  <from>
                    <xdr:col>1</xdr:col>
                    <xdr:colOff>114300</xdr:colOff>
                    <xdr:row>42</xdr:row>
                    <xdr:rowOff>69850</xdr:rowOff>
                  </from>
                  <to>
                    <xdr:col>1</xdr:col>
                    <xdr:colOff>419100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20" name="Option Button 54">
              <controlPr defaultSize="0" autoFill="0" autoLine="0" autoPict="0">
                <anchor moveWithCells="1">
                  <from>
                    <xdr:col>1</xdr:col>
                    <xdr:colOff>127000</xdr:colOff>
                    <xdr:row>43</xdr:row>
                    <xdr:rowOff>69850</xdr:rowOff>
                  </from>
                  <to>
                    <xdr:col>1</xdr:col>
                    <xdr:colOff>431800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21" name="Group Box 55">
              <controlPr defaultSize="0" autoFill="0" autoPict="0">
                <anchor moveWithCells="1">
                  <from>
                    <xdr:col>1</xdr:col>
                    <xdr:colOff>0</xdr:colOff>
                    <xdr:row>39</xdr:row>
                    <xdr:rowOff>0</xdr:rowOff>
                  </from>
                  <to>
                    <xdr:col>2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22" name="Option Button 56">
              <controlPr defaultSize="0" autoFill="0" autoLine="0" autoPict="0">
                <anchor moveWithCells="1">
                  <from>
                    <xdr:col>1</xdr:col>
                    <xdr:colOff>114300</xdr:colOff>
                    <xdr:row>48</xdr:row>
                    <xdr:rowOff>88900</xdr:rowOff>
                  </from>
                  <to>
                    <xdr:col>1</xdr:col>
                    <xdr:colOff>419100</xdr:colOff>
                    <xdr:row>48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23" name="Option Button 57">
              <controlPr defaultSize="0" autoFill="0" autoLine="0" autoPict="0">
                <anchor moveWithCells="1">
                  <from>
                    <xdr:col>1</xdr:col>
                    <xdr:colOff>114300</xdr:colOff>
                    <xdr:row>49</xdr:row>
                    <xdr:rowOff>76200</xdr:rowOff>
                  </from>
                  <to>
                    <xdr:col>1</xdr:col>
                    <xdr:colOff>419100</xdr:colOff>
                    <xdr:row>49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24" name="Option Button 58">
              <controlPr defaultSize="0" autoFill="0" autoLine="0" autoPict="0">
                <anchor moveWithCells="1">
                  <from>
                    <xdr:col>1</xdr:col>
                    <xdr:colOff>114300</xdr:colOff>
                    <xdr:row>50</xdr:row>
                    <xdr:rowOff>76200</xdr:rowOff>
                  </from>
                  <to>
                    <xdr:col>1</xdr:col>
                    <xdr:colOff>419100</xdr:colOff>
                    <xdr:row>50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25" name="Option Button 59">
              <controlPr defaultSize="0" autoFill="0" autoLine="0" autoPict="0">
                <anchor moveWithCells="1">
                  <from>
                    <xdr:col>1</xdr:col>
                    <xdr:colOff>114300</xdr:colOff>
                    <xdr:row>51</xdr:row>
                    <xdr:rowOff>69850</xdr:rowOff>
                  </from>
                  <to>
                    <xdr:col>1</xdr:col>
                    <xdr:colOff>419100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26" name="Option Button 60">
              <controlPr defaultSize="0" autoFill="0" autoLine="0" autoPict="0">
                <anchor moveWithCells="1">
                  <from>
                    <xdr:col>1</xdr:col>
                    <xdr:colOff>127000</xdr:colOff>
                    <xdr:row>52</xdr:row>
                    <xdr:rowOff>69850</xdr:rowOff>
                  </from>
                  <to>
                    <xdr:col>1</xdr:col>
                    <xdr:colOff>431800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27" name="Group Box 61">
              <controlPr defaultSize="0" autoFill="0" autoPict="0">
                <anchor moveWithCells="1">
                  <from>
                    <xdr:col>1</xdr:col>
                    <xdr:colOff>0</xdr:colOff>
                    <xdr:row>48</xdr:row>
                    <xdr:rowOff>0</xdr:rowOff>
                  </from>
                  <to>
                    <xdr:col>2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28" name="Group Box 62">
              <controlPr defaultSize="0" autoFill="0" autoPict="0">
                <anchor moveWithCells="1">
                  <from>
                    <xdr:col>1</xdr:col>
                    <xdr:colOff>0</xdr:colOff>
                    <xdr:row>57</xdr:row>
                    <xdr:rowOff>0</xdr:rowOff>
                  </from>
                  <to>
                    <xdr:col>2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29" name="Option Button 63">
              <controlPr defaultSize="0" autoFill="0" autoLine="0" autoPict="0">
                <anchor moveWithCells="1">
                  <from>
                    <xdr:col>1</xdr:col>
                    <xdr:colOff>133350</xdr:colOff>
                    <xdr:row>57</xdr:row>
                    <xdr:rowOff>88900</xdr:rowOff>
                  </from>
                  <to>
                    <xdr:col>1</xdr:col>
                    <xdr:colOff>438150</xdr:colOff>
                    <xdr:row>57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30" name="Option Button 64">
              <controlPr defaultSize="0" autoFill="0" autoLine="0" autoPict="0">
                <anchor moveWithCells="1">
                  <from>
                    <xdr:col>1</xdr:col>
                    <xdr:colOff>133350</xdr:colOff>
                    <xdr:row>58</xdr:row>
                    <xdr:rowOff>76200</xdr:rowOff>
                  </from>
                  <to>
                    <xdr:col>1</xdr:col>
                    <xdr:colOff>438150</xdr:colOff>
                    <xdr:row>58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31" name="Option Button 65">
              <controlPr defaultSize="0" autoFill="0" autoLine="0" autoPict="0">
                <anchor moveWithCells="1">
                  <from>
                    <xdr:col>1</xdr:col>
                    <xdr:colOff>133350</xdr:colOff>
                    <xdr:row>59</xdr:row>
                    <xdr:rowOff>76200</xdr:rowOff>
                  </from>
                  <to>
                    <xdr:col>1</xdr:col>
                    <xdr:colOff>438150</xdr:colOff>
                    <xdr:row>59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32" name="Option Button 66">
              <controlPr defaultSize="0" autoFill="0" autoLine="0" autoPict="0">
                <anchor moveWithCells="1">
                  <from>
                    <xdr:col>1</xdr:col>
                    <xdr:colOff>133350</xdr:colOff>
                    <xdr:row>60</xdr:row>
                    <xdr:rowOff>69850</xdr:rowOff>
                  </from>
                  <to>
                    <xdr:col>1</xdr:col>
                    <xdr:colOff>438150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33" name="Option Button 67">
              <controlPr defaultSize="0" autoFill="0" autoLine="0" autoPict="0">
                <anchor moveWithCells="1">
                  <from>
                    <xdr:col>1</xdr:col>
                    <xdr:colOff>146050</xdr:colOff>
                    <xdr:row>61</xdr:row>
                    <xdr:rowOff>69850</xdr:rowOff>
                  </from>
                  <to>
                    <xdr:col>1</xdr:col>
                    <xdr:colOff>450850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34" name="Option Button 68">
              <controlPr defaultSize="0" autoFill="0" autoLine="0" autoPict="0">
                <anchor moveWithCells="1">
                  <from>
                    <xdr:col>1</xdr:col>
                    <xdr:colOff>114300</xdr:colOff>
                    <xdr:row>66</xdr:row>
                    <xdr:rowOff>88900</xdr:rowOff>
                  </from>
                  <to>
                    <xdr:col>1</xdr:col>
                    <xdr:colOff>419100</xdr:colOff>
                    <xdr:row>66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35" name="Option Button 69">
              <controlPr defaultSize="0" autoFill="0" autoLine="0" autoPict="0">
                <anchor moveWithCells="1">
                  <from>
                    <xdr:col>1</xdr:col>
                    <xdr:colOff>114300</xdr:colOff>
                    <xdr:row>67</xdr:row>
                    <xdr:rowOff>76200</xdr:rowOff>
                  </from>
                  <to>
                    <xdr:col>1</xdr:col>
                    <xdr:colOff>419100</xdr:colOff>
                    <xdr:row>67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36" name="Option Button 70">
              <controlPr defaultSize="0" autoFill="0" autoLine="0" autoPict="0">
                <anchor moveWithCells="1">
                  <from>
                    <xdr:col>1</xdr:col>
                    <xdr:colOff>114300</xdr:colOff>
                    <xdr:row>68</xdr:row>
                    <xdr:rowOff>76200</xdr:rowOff>
                  </from>
                  <to>
                    <xdr:col>1</xdr:col>
                    <xdr:colOff>419100</xdr:colOff>
                    <xdr:row>68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37" name="Option Button 71">
              <controlPr defaultSize="0" autoFill="0" autoLine="0" autoPict="0">
                <anchor moveWithCells="1">
                  <from>
                    <xdr:col>1</xdr:col>
                    <xdr:colOff>114300</xdr:colOff>
                    <xdr:row>69</xdr:row>
                    <xdr:rowOff>69850</xdr:rowOff>
                  </from>
                  <to>
                    <xdr:col>1</xdr:col>
                    <xdr:colOff>419100</xdr:colOff>
                    <xdr:row>69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38" name="Option Button 72">
              <controlPr defaultSize="0" autoFill="0" autoLine="0" autoPict="0">
                <anchor moveWithCells="1">
                  <from>
                    <xdr:col>1</xdr:col>
                    <xdr:colOff>127000</xdr:colOff>
                    <xdr:row>70</xdr:row>
                    <xdr:rowOff>69850</xdr:rowOff>
                  </from>
                  <to>
                    <xdr:col>1</xdr:col>
                    <xdr:colOff>431800</xdr:colOff>
                    <xdr:row>70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39" name="Group Box 73">
              <controlPr defaultSize="0" autoFill="0" autoPict="0">
                <anchor moveWithCells="1">
                  <from>
                    <xdr:col>1</xdr:col>
                    <xdr:colOff>0</xdr:colOff>
                    <xdr:row>66</xdr:row>
                    <xdr:rowOff>0</xdr:rowOff>
                  </from>
                  <to>
                    <xdr:col>2</xdr:col>
                    <xdr:colOff>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40" name="Option Button 74">
              <controlPr defaultSize="0" autoFill="0" autoLine="0" autoPict="0">
                <anchor moveWithCells="1">
                  <from>
                    <xdr:col>1</xdr:col>
                    <xdr:colOff>114300</xdr:colOff>
                    <xdr:row>75</xdr:row>
                    <xdr:rowOff>88900</xdr:rowOff>
                  </from>
                  <to>
                    <xdr:col>1</xdr:col>
                    <xdr:colOff>419100</xdr:colOff>
                    <xdr:row>75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41" name="Option Button 75">
              <controlPr defaultSize="0" autoFill="0" autoLine="0" autoPict="0">
                <anchor moveWithCells="1">
                  <from>
                    <xdr:col>1</xdr:col>
                    <xdr:colOff>114300</xdr:colOff>
                    <xdr:row>76</xdr:row>
                    <xdr:rowOff>76200</xdr:rowOff>
                  </from>
                  <to>
                    <xdr:col>1</xdr:col>
                    <xdr:colOff>419100</xdr:colOff>
                    <xdr:row>76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42" name="Option Button 76">
              <controlPr defaultSize="0" autoFill="0" autoLine="0" autoPict="0">
                <anchor moveWithCells="1">
                  <from>
                    <xdr:col>1</xdr:col>
                    <xdr:colOff>114300</xdr:colOff>
                    <xdr:row>77</xdr:row>
                    <xdr:rowOff>76200</xdr:rowOff>
                  </from>
                  <to>
                    <xdr:col>1</xdr:col>
                    <xdr:colOff>419100</xdr:colOff>
                    <xdr:row>77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43" name="Option Button 77">
              <controlPr defaultSize="0" autoFill="0" autoLine="0" autoPict="0">
                <anchor moveWithCells="1">
                  <from>
                    <xdr:col>1</xdr:col>
                    <xdr:colOff>114300</xdr:colOff>
                    <xdr:row>78</xdr:row>
                    <xdr:rowOff>69850</xdr:rowOff>
                  </from>
                  <to>
                    <xdr:col>1</xdr:col>
                    <xdr:colOff>419100</xdr:colOff>
                    <xdr:row>78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44" name="Option Button 78">
              <controlPr defaultSize="0" autoFill="0" autoLine="0" autoPict="0">
                <anchor moveWithCells="1">
                  <from>
                    <xdr:col>1</xdr:col>
                    <xdr:colOff>127000</xdr:colOff>
                    <xdr:row>79</xdr:row>
                    <xdr:rowOff>69850</xdr:rowOff>
                  </from>
                  <to>
                    <xdr:col>1</xdr:col>
                    <xdr:colOff>431800</xdr:colOff>
                    <xdr:row>79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45" name="Group Box 79">
              <controlPr defaultSize="0" autoFill="0" autoPict="0">
                <anchor moveWithCells="1">
                  <from>
                    <xdr:col>1</xdr:col>
                    <xdr:colOff>0</xdr:colOff>
                    <xdr:row>75</xdr:row>
                    <xdr:rowOff>0</xdr:rowOff>
                  </from>
                  <to>
                    <xdr:col>2</xdr:col>
                    <xdr:colOff>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46" name="Button 80">
              <controlPr defaultSize="0" print="0" autoFill="0" autoPict="0" macro="[0]!clearbuttons">
                <anchor moveWithCells="1" sizeWithCells="1">
                  <from>
                    <xdr:col>1</xdr:col>
                    <xdr:colOff>0</xdr:colOff>
                    <xdr:row>82</xdr:row>
                    <xdr:rowOff>190500</xdr:rowOff>
                  </from>
                  <to>
                    <xdr:col>3</xdr:col>
                    <xdr:colOff>285750</xdr:colOff>
                    <xdr:row>84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47" name="Button 81">
              <controlPr defaultSize="0" print="0" autoFill="0" autoPict="0" macro="[0]!seeresults">
                <anchor moveWithCells="1" sizeWithCells="1">
                  <from>
                    <xdr:col>7</xdr:col>
                    <xdr:colOff>4305300</xdr:colOff>
                    <xdr:row>82</xdr:row>
                    <xdr:rowOff>190500</xdr:rowOff>
                  </from>
                  <to>
                    <xdr:col>9</xdr:col>
                    <xdr:colOff>0</xdr:colOff>
                    <xdr:row>84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3:T32"/>
  <sheetViews>
    <sheetView showGridLines="0" zoomScaleNormal="100" workbookViewId="0">
      <selection activeCell="Q10" sqref="Q10"/>
    </sheetView>
  </sheetViews>
  <sheetFormatPr defaultColWidth="9.1796875" defaultRowHeight="14" x14ac:dyDescent="0.35"/>
  <cols>
    <col min="1" max="1" width="4.26953125" style="2" customWidth="1"/>
    <col min="2" max="2" width="8" style="2" customWidth="1"/>
    <col min="3" max="11" width="4.7265625" style="2" customWidth="1"/>
    <col min="12" max="12" width="60.1796875" style="2" customWidth="1"/>
    <col min="13" max="13" width="2.26953125" style="2" customWidth="1"/>
    <col min="14" max="14" width="4.26953125" style="2" customWidth="1"/>
    <col min="15" max="16384" width="9.1796875" style="2"/>
  </cols>
  <sheetData>
    <row r="3" spans="1:14" ht="21" x14ac:dyDescent="0.5">
      <c r="J3"/>
      <c r="K3" s="14"/>
    </row>
    <row r="4" spans="1:14" ht="26.15" customHeight="1" x14ac:dyDescent="0.5">
      <c r="I4" s="59" t="s">
        <v>84</v>
      </c>
    </row>
    <row r="5" spans="1:14" ht="9.65" customHeight="1" x14ac:dyDescent="0.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</row>
    <row r="7" spans="1:14" ht="18" customHeight="1" thickBot="1" x14ac:dyDescent="0.5">
      <c r="B7" s="82" t="s">
        <v>76</v>
      </c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4"/>
    </row>
    <row r="8" spans="1:14" x14ac:dyDescent="0.35">
      <c r="B8" s="4"/>
      <c r="C8" s="44"/>
      <c r="D8" s="44"/>
      <c r="E8" s="44"/>
      <c r="F8" s="44"/>
      <c r="G8" s="44"/>
      <c r="H8" s="44"/>
      <c r="I8" s="44"/>
      <c r="J8" s="44"/>
      <c r="K8" s="44"/>
      <c r="L8" s="44"/>
      <c r="N8" s="5"/>
    </row>
    <row r="9" spans="1:14" ht="15" customHeight="1" x14ac:dyDescent="0.35">
      <c r="B9" s="6" t="s">
        <v>3</v>
      </c>
      <c r="H9" s="79" t="str">
        <f>IF(ISBLANK('Quick Survey'!H14),"Enter Information on Instructions &amp; Calculator Tab", 'Quick Survey'!H14)</f>
        <v>Enter Information on Instructions &amp; Calculator Tab</v>
      </c>
      <c r="I9" s="80"/>
      <c r="J9" s="80"/>
      <c r="K9" s="80"/>
      <c r="L9" s="81"/>
      <c r="N9" s="7"/>
    </row>
    <row r="10" spans="1:14" x14ac:dyDescent="0.35">
      <c r="B10" s="8"/>
      <c r="L10" s="3"/>
      <c r="N10" s="9"/>
    </row>
    <row r="11" spans="1:14" ht="14.5" x14ac:dyDescent="0.35">
      <c r="B11" s="6" t="s">
        <v>4</v>
      </c>
      <c r="H11" s="79" t="str">
        <f>IF(ISBLANK('Quick Survey'!H16),"Enter Information on Instructions &amp; Calculator Tab", 'Quick Survey'!H16)</f>
        <v>Enter Information on Instructions &amp; Calculator Tab</v>
      </c>
      <c r="I11" s="80"/>
      <c r="J11" s="80"/>
      <c r="K11" s="80"/>
      <c r="L11" s="81"/>
      <c r="N11" s="7"/>
    </row>
    <row r="12" spans="1:14" x14ac:dyDescent="0.35">
      <c r="B12" s="8"/>
      <c r="L12" s="3"/>
      <c r="N12" s="9"/>
    </row>
    <row r="13" spans="1:14" ht="45" customHeight="1" x14ac:dyDescent="0.35">
      <c r="B13" s="6" t="s">
        <v>5</v>
      </c>
      <c r="H13" s="79" t="str">
        <f>IF(ISBLANK('Quick Survey'!H18),"Enter Information on Instructions &amp; Calculator Tab", 'Quick Survey'!H18)</f>
        <v>Enter Information on Instructions &amp; Calculator Tab</v>
      </c>
      <c r="I13" s="80"/>
      <c r="J13" s="80"/>
      <c r="K13" s="80"/>
      <c r="L13" s="81"/>
      <c r="N13" s="7"/>
    </row>
    <row r="14" spans="1:14" x14ac:dyDescent="0.35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2"/>
      <c r="M14" s="11"/>
      <c r="N14" s="13"/>
    </row>
    <row r="15" spans="1:14" ht="14.5" thickBot="1" x14ac:dyDescent="0.4">
      <c r="L15" s="3"/>
      <c r="M15" s="3"/>
    </row>
    <row r="16" spans="1:14" ht="21.5" thickBot="1" x14ac:dyDescent="0.55000000000000004">
      <c r="B16" s="45" t="s">
        <v>77</v>
      </c>
      <c r="C16" s="46"/>
      <c r="D16" s="46"/>
      <c r="E16" s="1"/>
      <c r="F16" s="1"/>
      <c r="G16" s="1"/>
      <c r="H16" s="1"/>
      <c r="I16" s="1"/>
      <c r="J16" s="1"/>
      <c r="K16" s="49">
        <f>'Quick Survey'!O34</f>
        <v>2</v>
      </c>
      <c r="L16" s="1"/>
      <c r="M16" s="1"/>
      <c r="N16" s="1"/>
    </row>
    <row r="17" spans="2:20" ht="6.65" customHeight="1" x14ac:dyDescent="0.35">
      <c r="B17" s="47"/>
      <c r="C17" s="1"/>
      <c r="D17" s="1"/>
      <c r="E17" s="48"/>
      <c r="F17" s="1"/>
      <c r="G17" s="1"/>
      <c r="H17" s="1"/>
      <c r="I17" s="1"/>
      <c r="J17" s="1"/>
      <c r="K17" s="1"/>
      <c r="L17" s="1"/>
      <c r="M17" s="1"/>
      <c r="N17" s="1"/>
    </row>
    <row r="18" spans="2:20" ht="2.5" customHeight="1" x14ac:dyDescent="0.5">
      <c r="B18" s="55" t="s">
        <v>78</v>
      </c>
      <c r="C18" s="56"/>
      <c r="D18" s="56"/>
      <c r="E18" s="57"/>
      <c r="F18" s="57"/>
      <c r="G18" s="57"/>
      <c r="H18" s="57"/>
      <c r="I18" s="57"/>
      <c r="J18" s="57"/>
      <c r="K18" s="58">
        <f>'Quick Survey'!O35</f>
        <v>1</v>
      </c>
      <c r="L18" s="57"/>
      <c r="M18" s="57"/>
      <c r="N18" s="57"/>
    </row>
    <row r="19" spans="2:20" ht="6" customHeight="1" thickBot="1" x14ac:dyDescent="0.4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2:20" ht="45" customHeight="1" thickBot="1" x14ac:dyDescent="0.4">
      <c r="B20" s="43" t="s">
        <v>79</v>
      </c>
      <c r="C20" s="1"/>
      <c r="D20" s="1"/>
      <c r="E20" s="48"/>
      <c r="F20" s="1"/>
      <c r="G20" s="1"/>
      <c r="H20" s="91" t="str">
        <f>IF(AND(K16 &gt;= 1, K16 &lt;= 10), "Internship Program", "") &amp;
IF(AND(K16 &gt;= 2, K16 &lt;= 4), ", Catalyst / DICES", "") &amp;
IF(AND(K16 &gt;= 2, K16 &lt;= 8), ", AmplifyMass", "") &amp;
IF(AND(K16 &gt;= 5, K16 &lt;= 8), ", InnovateMass", "") &amp;
IF(AND(K16 &gt;= 8, K16 &lt;= 10), ", CriticalMass", "") &amp; IF(AND(K16 &gt;= 3, K16 &lt;=10), ", 2030 Investment Fund", "") &amp; IF(AND(K16 &gt;= 3, K16 &lt;= 7), ", Massachusetts Climatetech Studio", "")</f>
        <v>Internship Program, Catalyst / DICES, AmplifyMass</v>
      </c>
      <c r="I20" s="92"/>
      <c r="J20" s="92"/>
      <c r="K20" s="92"/>
      <c r="L20" s="92"/>
      <c r="M20" s="93"/>
      <c r="N20" s="1"/>
    </row>
    <row r="22" spans="2:20" ht="18" customHeight="1" thickBot="1" x14ac:dyDescent="0.5">
      <c r="B22" s="95" t="s">
        <v>80</v>
      </c>
      <c r="C22" s="96"/>
      <c r="D22" s="96"/>
      <c r="E22" s="96"/>
      <c r="F22" s="96"/>
      <c r="G22" s="85" t="s">
        <v>81</v>
      </c>
      <c r="H22" s="85"/>
      <c r="I22" s="85"/>
      <c r="J22" s="85"/>
      <c r="K22" s="85"/>
      <c r="L22" s="85"/>
      <c r="M22" s="86"/>
      <c r="N22" s="86"/>
    </row>
    <row r="23" spans="2:20" ht="30" customHeight="1" x14ac:dyDescent="0.35">
      <c r="B23" s="97" t="str">
        <f>'Radio Data'!B2</f>
        <v>Technology</v>
      </c>
      <c r="C23" s="98"/>
      <c r="D23" s="98"/>
      <c r="E23" s="98"/>
      <c r="F23" s="98"/>
      <c r="G23" s="87" t="str">
        <f>'Quick Survey'!D28</f>
        <v>Applied research has begun and practical application(s) have been identified</v>
      </c>
      <c r="H23" s="87"/>
      <c r="I23" s="87"/>
      <c r="J23" s="87"/>
      <c r="K23" s="87"/>
      <c r="L23" s="87"/>
      <c r="M23" s="87"/>
      <c r="N23" s="87"/>
      <c r="T23"/>
    </row>
    <row r="24" spans="2:20" ht="30" customHeight="1" x14ac:dyDescent="0.35">
      <c r="B24" s="89" t="str">
        <f>'Radio Data'!B3</f>
        <v>Product Development</v>
      </c>
      <c r="C24" s="90"/>
      <c r="D24" s="90"/>
      <c r="E24" s="90"/>
      <c r="F24" s="90"/>
      <c r="G24" s="88" t="str">
        <f>'Quick Survey'!D37</f>
        <v>Initial product/market fit has been defined</v>
      </c>
      <c r="H24" s="88"/>
      <c r="I24" s="88"/>
      <c r="J24" s="88"/>
      <c r="K24" s="88"/>
      <c r="L24" s="88"/>
      <c r="M24" s="88"/>
      <c r="N24" s="88"/>
    </row>
    <row r="25" spans="2:20" ht="30" customHeight="1" x14ac:dyDescent="0.35">
      <c r="B25" s="89" t="str">
        <f>'Radio Data'!B4</f>
        <v>Product Definition/Design</v>
      </c>
      <c r="C25" s="90"/>
      <c r="D25" s="90"/>
      <c r="E25" s="90"/>
      <c r="F25" s="90"/>
      <c r="G25" s="88" t="str">
        <f>'Quick Survey'!D46</f>
        <v>One or more initial product hypotheses have been defined</v>
      </c>
      <c r="H25" s="88"/>
      <c r="I25" s="88"/>
      <c r="J25" s="88"/>
      <c r="K25" s="88"/>
      <c r="L25" s="88"/>
      <c r="M25" s="88"/>
      <c r="N25" s="88"/>
    </row>
    <row r="26" spans="2:20" ht="30" customHeight="1" x14ac:dyDescent="0.35">
      <c r="B26" s="89" t="str">
        <f>'Radio Data'!B5</f>
        <v>Competitive Landscape</v>
      </c>
      <c r="C26" s="90"/>
      <c r="D26" s="90"/>
      <c r="E26" s="90"/>
      <c r="F26" s="90"/>
      <c r="G26" s="88" t="str">
        <f>'Quick Survey'!D55</f>
        <v>Secondary market research has been performed and basic knowledge of potential applications and competitive landscape have been identified</v>
      </c>
      <c r="H26" s="88"/>
      <c r="I26" s="88"/>
      <c r="J26" s="88"/>
      <c r="K26" s="88"/>
      <c r="L26" s="88"/>
      <c r="M26" s="88"/>
      <c r="N26" s="88"/>
    </row>
    <row r="27" spans="2:20" ht="30" customHeight="1" x14ac:dyDescent="0.35">
      <c r="B27" s="89" t="str">
        <f>'Radio Data'!B6</f>
        <v>Team</v>
      </c>
      <c r="C27" s="90"/>
      <c r="D27" s="90"/>
      <c r="E27" s="90"/>
      <c r="F27" s="90"/>
      <c r="G27" s="88" t="str">
        <f>'Quick Survey'!D64</f>
        <v>No team or company in place (single individual, no legal entity)</v>
      </c>
      <c r="H27" s="88"/>
      <c r="I27" s="88"/>
      <c r="J27" s="88"/>
      <c r="K27" s="88"/>
      <c r="L27" s="88"/>
      <c r="M27" s="88"/>
      <c r="N27" s="88"/>
    </row>
    <row r="28" spans="2:20" ht="30" customHeight="1" x14ac:dyDescent="0.35">
      <c r="B28" s="89" t="str">
        <f>'Radio Data'!B7</f>
        <v>Go-To-Market</v>
      </c>
      <c r="C28" s="90"/>
      <c r="D28" s="90"/>
      <c r="E28" s="90"/>
      <c r="F28" s="90"/>
      <c r="G28" s="88" t="str">
        <f>'Quick Survey'!D73</f>
        <v>Initial business model and value proposition have been defined</v>
      </c>
      <c r="H28" s="88"/>
      <c r="I28" s="88"/>
      <c r="J28" s="88"/>
      <c r="K28" s="88"/>
      <c r="L28" s="88"/>
      <c r="M28" s="88"/>
      <c r="N28" s="88"/>
    </row>
    <row r="29" spans="2:20" ht="30" customHeight="1" x14ac:dyDescent="0.35">
      <c r="B29" s="94" t="str">
        <f>'Radio Data'!B8</f>
        <v>Manufacturing/Supply Chain</v>
      </c>
      <c r="C29" s="90"/>
      <c r="D29" s="90"/>
      <c r="E29" s="90"/>
      <c r="F29" s="90"/>
      <c r="G29" s="88" t="str">
        <f>'Quick Survey'!D82</f>
        <v>Potential suppliers, partners, and customers have been identified and mapped in an initial value chain analysis</v>
      </c>
      <c r="H29" s="88"/>
      <c r="I29" s="88"/>
      <c r="J29" s="88"/>
      <c r="K29" s="88"/>
      <c r="L29" s="88"/>
      <c r="M29" s="88"/>
      <c r="N29" s="88"/>
    </row>
    <row r="30" spans="2:20" ht="15.75" customHeight="1" x14ac:dyDescent="0.35">
      <c r="G30" s="15"/>
      <c r="H30" s="15"/>
      <c r="I30" s="15"/>
      <c r="J30" s="15"/>
      <c r="K30" s="15"/>
      <c r="L30" s="16"/>
      <c r="M30" s="16"/>
    </row>
    <row r="32" spans="2:20" ht="45" customHeight="1" x14ac:dyDescent="0.35">
      <c r="B32" s="76" t="s">
        <v>82</v>
      </c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</row>
  </sheetData>
  <sheetProtection algorithmName="SHA-512" hashValue="WF2c/XqfdpPe+1+JNlGNT24xE9MVpaomkujTxduKq1Wr4EpAsTZvJ8oUWNrv8Nwvw/zx9wBT2K7/ar+OZSkcJA==" saltValue="oK6904ne9ml2S50X3ItysA==" spinCount="100000" sheet="1" objects="1" selectLockedCells="1"/>
  <mergeCells count="23">
    <mergeCell ref="B28:F28"/>
    <mergeCell ref="B29:F29"/>
    <mergeCell ref="B22:F22"/>
    <mergeCell ref="B23:F23"/>
    <mergeCell ref="B24:F24"/>
    <mergeCell ref="B25:F25"/>
    <mergeCell ref="B26:F26"/>
    <mergeCell ref="B32:N32"/>
    <mergeCell ref="A5:M5"/>
    <mergeCell ref="H9:L9"/>
    <mergeCell ref="H11:L11"/>
    <mergeCell ref="H13:L13"/>
    <mergeCell ref="B7:N7"/>
    <mergeCell ref="G22:N22"/>
    <mergeCell ref="G23:N23"/>
    <mergeCell ref="G24:N24"/>
    <mergeCell ref="G25:N25"/>
    <mergeCell ref="G26:N26"/>
    <mergeCell ref="G27:N27"/>
    <mergeCell ref="G28:N28"/>
    <mergeCell ref="G29:N29"/>
    <mergeCell ref="B27:F27"/>
    <mergeCell ref="H20:M20"/>
  </mergeCells>
  <pageMargins left="0.7" right="0.7" top="0.75" bottom="0.75" header="0.3" footer="0.3"/>
  <pageSetup scale="80" fitToHeight="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14F36-811A-4181-B53D-294F230CD5E0}">
  <dimension ref="D6"/>
  <sheetViews>
    <sheetView topLeftCell="A111" workbookViewId="0">
      <selection activeCell="D15" sqref="D15"/>
    </sheetView>
  </sheetViews>
  <sheetFormatPr defaultColWidth="8.7265625" defaultRowHeight="14.5" x14ac:dyDescent="0.35"/>
  <cols>
    <col min="1" max="16384" width="8.7265625" style="50"/>
  </cols>
  <sheetData>
    <row r="6" spans="4:4" x14ac:dyDescent="0.35">
      <c r="D6" s="51" t="s">
        <v>83</v>
      </c>
    </row>
  </sheetData>
  <hyperlinks>
    <hyperlink ref="D6" r:id="rId1" xr:uid="{8B4C281F-F1FA-4298-A16B-70A6F88FF585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C8"/>
  <sheetViews>
    <sheetView workbookViewId="0">
      <selection activeCell="C3" sqref="C3"/>
    </sheetView>
  </sheetViews>
  <sheetFormatPr defaultRowHeight="14.5" x14ac:dyDescent="0.35"/>
  <cols>
    <col min="2" max="2" width="26.7265625" bestFit="1" customWidth="1"/>
    <col min="3" max="3" width="5.453125" customWidth="1"/>
  </cols>
  <sheetData>
    <row r="2" spans="2:3" x14ac:dyDescent="0.35">
      <c r="B2" t="str">
        <f>'Quick Survey'!B21</f>
        <v>Technology</v>
      </c>
      <c r="C2">
        <f>'Quick Survey'!K21</f>
        <v>2</v>
      </c>
    </row>
    <row r="3" spans="2:3" x14ac:dyDescent="0.35">
      <c r="B3" t="str">
        <f>'Quick Survey'!B30</f>
        <v>Product Development</v>
      </c>
      <c r="C3">
        <f>'Quick Survey'!K30</f>
        <v>1</v>
      </c>
    </row>
    <row r="4" spans="2:3" x14ac:dyDescent="0.35">
      <c r="B4" t="str">
        <f>'Quick Survey'!B39</f>
        <v>Product Definition/Design</v>
      </c>
      <c r="C4">
        <f>'Quick Survey'!K39</f>
        <v>1</v>
      </c>
    </row>
    <row r="5" spans="2:3" x14ac:dyDescent="0.35">
      <c r="B5" t="str">
        <f>'Quick Survey'!B48</f>
        <v>Competitive Landscape</v>
      </c>
      <c r="C5">
        <f>'Quick Survey'!K48</f>
        <v>1</v>
      </c>
    </row>
    <row r="6" spans="2:3" x14ac:dyDescent="0.35">
      <c r="B6" t="str">
        <f>'Quick Survey'!B57</f>
        <v>Team</v>
      </c>
      <c r="C6">
        <f>'Quick Survey'!K57</f>
        <v>1</v>
      </c>
    </row>
    <row r="7" spans="2:3" x14ac:dyDescent="0.35">
      <c r="B7" t="str">
        <f>'Quick Survey'!B66</f>
        <v>Go-To-Market</v>
      </c>
      <c r="C7">
        <f>'Quick Survey'!K66</f>
        <v>1</v>
      </c>
    </row>
    <row r="8" spans="2:3" x14ac:dyDescent="0.35">
      <c r="B8" t="str">
        <f>'Quick Survey'!B75</f>
        <v>Manufacturing/Supply Chain</v>
      </c>
      <c r="C8">
        <f>'Quick Survey'!K75</f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28377CBFA49F64EA15795A9638DEA0F" ma:contentTypeVersion="17" ma:contentTypeDescription="Create a new document." ma:contentTypeScope="" ma:versionID="0f73733567ae4a4594da24dd3ad4d3c8">
  <xsd:schema xmlns:xsd="http://www.w3.org/2001/XMLSchema" xmlns:xs="http://www.w3.org/2001/XMLSchema" xmlns:p="http://schemas.microsoft.com/office/2006/metadata/properties" xmlns:ns2="23c2ef15-9bf2-48dc-a02b-569415b1decc" xmlns:ns3="0e758630-0973-480b-a8ec-18262ddf16e1" targetNamespace="http://schemas.microsoft.com/office/2006/metadata/properties" ma:root="true" ma:fieldsID="96d4ebc4a189b8ccab14835ae21cf587" ns2:_="" ns3:_="">
    <xsd:import namespace="23c2ef15-9bf2-48dc-a02b-569415b1decc"/>
    <xsd:import namespace="0e758630-0973-480b-a8ec-18262ddf16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_Flow_SignoffStatus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c2ef15-9bf2-48dc-a02b-569415b1de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faeb5f8-066e-4252-85f7-2a35006b49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758630-0973-480b-a8ec-18262ddf16e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1448b37-e6e8-48d7-ad87-bed8981cfb3c}" ma:internalName="TaxCatchAll" ma:showField="CatchAllData" ma:web="0e758630-0973-480b-a8ec-18262ddf16e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c2ef15-9bf2-48dc-a02b-569415b1decc">
      <Terms xmlns="http://schemas.microsoft.com/office/infopath/2007/PartnerControls"/>
    </lcf76f155ced4ddcb4097134ff3c332f>
    <TaxCatchAll xmlns="0e758630-0973-480b-a8ec-18262ddf16e1" xsi:nil="true"/>
    <_Flow_SignoffStatus xmlns="23c2ef15-9bf2-48dc-a02b-569415b1decc" xsi:nil="true"/>
    <SharedWithUsers xmlns="0e758630-0973-480b-a8ec-18262ddf16e1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3DC12296-4AA8-4B10-B4F1-8506E547F0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864826-FB34-48E6-8C9F-9E86BF52DA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c2ef15-9bf2-48dc-a02b-569415b1decc"/>
    <ds:schemaRef ds:uri="0e758630-0973-480b-a8ec-18262ddf16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F4DE38-510A-4934-81B1-7968EE5918BB}">
  <ds:schemaRefs>
    <ds:schemaRef ds:uri="http://schemas.microsoft.com/office/2006/metadata/properties"/>
    <ds:schemaRef ds:uri="http://schemas.microsoft.com/office/infopath/2007/PartnerControls"/>
    <ds:schemaRef ds:uri="0e758630-0973-480b-a8ec-18262ddf16e1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23c2ef15-9bf2-48dc-a02b-569415b1dec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Welcome!</vt:lpstr>
      <vt:lpstr>Quick Survey</vt:lpstr>
      <vt:lpstr>Summary &amp; Results</vt:lpstr>
      <vt:lpstr>ARL</vt:lpstr>
      <vt:lpstr>Radio Data</vt:lpstr>
      <vt:lpstr>'Summary &amp; Results'!Print_Area</vt:lpstr>
    </vt:vector>
  </TitlesOfParts>
  <Manager/>
  <Company>NYSERDA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NPQ</dc:creator>
  <cp:keywords/>
  <dc:description/>
  <cp:lastModifiedBy>Dan Hibbs</cp:lastModifiedBy>
  <cp:revision/>
  <dcterms:created xsi:type="dcterms:W3CDTF">2015-06-16T19:07:59Z</dcterms:created>
  <dcterms:modified xsi:type="dcterms:W3CDTF">2026-06-17T20:18:56Z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INKTEK-CHUNK-1">
    <vt:lpwstr>010021{"F":2,"I":"F321-0403-916A-C165"}</vt:lpwstr>
  </property>
  <property fmtid="{D5CDD505-2E9C-101B-9397-08002B2CF9AE}" pid="3" name="ContentTypeId">
    <vt:lpwstr>0x010100128377CBFA49F64EA15795A9638DEA0F</vt:lpwstr>
  </property>
  <property fmtid="{D5CDD505-2E9C-101B-9397-08002B2CF9AE}" pid="4" name="Order">
    <vt:r8>100</vt:r8>
  </property>
  <property fmtid="{D5CDD505-2E9C-101B-9397-08002B2CF9AE}" pid="5" name="MediaServiceImageTags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